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'Sheet1'!$A$1:$X$226</definedName>
  </definedNames>
  <calcPr fullCalcOnLoad="1"/>
</workbook>
</file>

<file path=xl/sharedStrings.xml><?xml version="1.0" encoding="utf-8"?>
<sst xmlns="http://schemas.openxmlformats.org/spreadsheetml/2006/main" count="335" uniqueCount="318">
  <si>
    <t>ACCESS TO</t>
  </si>
  <si>
    <t>ORIGINAL</t>
  </si>
  <si>
    <t>POST-</t>
  </si>
  <si>
    <t>ELECTRONIC</t>
  </si>
  <si>
    <t>CD</t>
  </si>
  <si>
    <t>TOTAL</t>
  </si>
  <si>
    <t>FUND</t>
  </si>
  <si>
    <t>TAX ROLL</t>
  </si>
  <si>
    <t>INDEX</t>
  </si>
  <si>
    <t>NUMBER OF</t>
  </si>
  <si>
    <t>CHARGE PER</t>
  </si>
  <si>
    <t>SUB-TOTAL</t>
  </si>
  <si>
    <t>EXTENSION</t>
  </si>
  <si>
    <t>COST PER</t>
  </si>
  <si>
    <t>FILE</t>
  </si>
  <si>
    <t>ROM</t>
  </si>
  <si>
    <t># of HOURS SPENT</t>
  </si>
  <si>
    <t>WEIGHTED LABOR RATE</t>
  </si>
  <si>
    <t>NUMBER</t>
  </si>
  <si>
    <t>TAX CODE</t>
  </si>
  <si>
    <t>TAXING AGENCY</t>
  </si>
  <si>
    <t>CHARGE</t>
  </si>
  <si>
    <t>ASSESSMENTS</t>
  </si>
  <si>
    <t>ASSESSMENT</t>
  </si>
  <si>
    <t>CHANGE</t>
  </si>
  <si>
    <t>CHANGES</t>
  </si>
  <si>
    <t>Ray Rasmussen</t>
  </si>
  <si>
    <t>Todd Filgas</t>
  </si>
  <si>
    <t>John Bettencourt</t>
  </si>
  <si>
    <t>Patty Heckendorf</t>
  </si>
  <si>
    <t>Mike Frances</t>
  </si>
  <si>
    <t>DATA ENTRY</t>
  </si>
  <si>
    <t>OF</t>
  </si>
  <si>
    <t>2006/07 DIRECT ASSESSMENTS</t>
  </si>
  <si>
    <t>CHARGES</t>
  </si>
  <si>
    <t>ALL CHARGES</t>
  </si>
  <si>
    <t>STERLING GLEN PHASE III BAD</t>
  </si>
  <si>
    <t>FEATHERS GLEN BAD</t>
  </si>
  <si>
    <t>50028</t>
  </si>
  <si>
    <t>FONTANA RANCH NORTH BAD</t>
  </si>
  <si>
    <t>50029</t>
  </si>
  <si>
    <t>FONTANA RANCH SOUTH BAD</t>
  </si>
  <si>
    <t>50030</t>
  </si>
  <si>
    <t>EUCLID NORTH BAD</t>
  </si>
  <si>
    <t>50031</t>
  </si>
  <si>
    <t>EUCLID SOUTH BAD</t>
  </si>
  <si>
    <t>50032</t>
  </si>
  <si>
    <t>CENTRAL HUGHSON BAD</t>
  </si>
  <si>
    <t>CITY OF MODESTO ABATEMENT</t>
  </si>
  <si>
    <t>COUNTRY HOLLOW ESTATES BAD</t>
  </si>
  <si>
    <t>KINSHIRE ESTATES BAD</t>
  </si>
  <si>
    <t>PATTERSON ESTATES I BAD</t>
  </si>
  <si>
    <t>PATTERSON ESTATES III BAD</t>
  </si>
  <si>
    <t>PATTERSON ESTATES IV BAD</t>
  </si>
  <si>
    <t>SHIREPARK ESTATES BAD</t>
  </si>
  <si>
    <t>PATTERSON GARDENS BAD</t>
  </si>
  <si>
    <t>GOLDEN ESTATES BAD</t>
  </si>
  <si>
    <t>SPRINGSHIRE ESTATES BAD</t>
  </si>
  <si>
    <t>WALNUT SQUARE BAD</t>
  </si>
  <si>
    <t>WEBER ESTATES BAD</t>
  </si>
  <si>
    <t>YORKSHIRE I ESTATES BAD</t>
  </si>
  <si>
    <t>YORKSHIRE II ESTATES BAD</t>
  </si>
  <si>
    <t>KEYSTONE PACIFIC BUSINESS PARK BAD</t>
  </si>
  <si>
    <t>COUNTRY HOLLOW ESTATES LMD</t>
  </si>
  <si>
    <t>KINSHIRE ESTATES LMD</t>
  </si>
  <si>
    <t>PATTERSON ESTATES I, III, IV LMD</t>
  </si>
  <si>
    <t>SHIREPARK ESTATES LMD</t>
  </si>
  <si>
    <t>WALNUT SQUARE LMD</t>
  </si>
  <si>
    <t>HEARTLAND RANCH OVERLAY LMD</t>
  </si>
  <si>
    <t>PATTERSON GARDENS LMD</t>
  </si>
  <si>
    <t>WALKER RANCH 1 LMD</t>
  </si>
  <si>
    <t>MIRAGGIO LMD</t>
  </si>
  <si>
    <t>SUTTER POINT LMD</t>
  </si>
  <si>
    <t>KEYSTONE PACIFIC BUSINESS PARK LMD</t>
  </si>
  <si>
    <t>WALKER RANCH 1 BAD</t>
  </si>
  <si>
    <t>MIRAGGIO BAD</t>
  </si>
  <si>
    <t>SUTTER POINT BAD</t>
  </si>
  <si>
    <t>50195</t>
  </si>
  <si>
    <t>PATTERSON GARDENS FIRE SUPPRESSION</t>
  </si>
  <si>
    <t>HEART LAND RANCH BAD</t>
  </si>
  <si>
    <t>RIVERBANK STORM DRAIN - STERLING RIDGE</t>
  </si>
  <si>
    <t>RIVERBANK STORM DRAIN - HEARTLANDS</t>
  </si>
  <si>
    <t>1807</t>
  </si>
  <si>
    <t>COUNTY SERVICE AREA #04 - BRISTOL GLEN</t>
  </si>
  <si>
    <t>1808</t>
  </si>
  <si>
    <t>COUNTY SERVICE AREA #05 - STARLITE PLACE</t>
  </si>
  <si>
    <t>1809</t>
  </si>
  <si>
    <t>COUNTY SERVICE AREA #06 - RAYMOND TRACT</t>
  </si>
  <si>
    <t>1810</t>
  </si>
  <si>
    <t>COUNTY SERVICE AREA #07 - MODESTO AUTO CENTER</t>
  </si>
  <si>
    <t>1811</t>
  </si>
  <si>
    <t>COUNTY SERVICE AREA #08 - HONEY BEE ESTATES</t>
  </si>
  <si>
    <t>1812</t>
  </si>
  <si>
    <t>COUNTY SERVICE AREA #09 - RIVER RD/SOUZA AVE</t>
  </si>
  <si>
    <t>1813-1816</t>
  </si>
  <si>
    <t>COUNTY SERVICE AREA #10 - SALIDA</t>
  </si>
  <si>
    <t>1818</t>
  </si>
  <si>
    <t>COUNTY SERVICE AREA #11 - GILBERT RD.</t>
  </si>
  <si>
    <t>1819</t>
  </si>
  <si>
    <t>COUNTY SERVICE AREA #12 - PEACH BLOSSOM</t>
  </si>
  <si>
    <t>1820</t>
  </si>
  <si>
    <t>COUNTY SERVICE AREA #13 - LA JOLLA</t>
  </si>
  <si>
    <t>1822</t>
  </si>
  <si>
    <t>COUNTY SERVICE AREA #15 - PATTERSON GATEWAY</t>
  </si>
  <si>
    <t>1823</t>
  </si>
  <si>
    <t>COUNTY SERVICE AREA #16 - OLIVE RANCH ESTATES</t>
  </si>
  <si>
    <t>1824</t>
  </si>
  <si>
    <t>COUNTY SERVICE AREA #17 - SUNRAY ESTATES</t>
  </si>
  <si>
    <t>1825</t>
  </si>
  <si>
    <t>COUNTY SERVICE AREA #18 - ATLAS PARK</t>
  </si>
  <si>
    <t>1826</t>
  </si>
  <si>
    <t>COUNTY SERVICE AREA #19 - TUOLUMNE-GRATTON</t>
  </si>
  <si>
    <t>1827</t>
  </si>
  <si>
    <t>COUNTY SERVICE AREA #20 - SUMMIT</t>
  </si>
  <si>
    <t>1828</t>
  </si>
  <si>
    <t>COUNTY SERVICE AREA #21 - RIOPEL</t>
  </si>
  <si>
    <t>1829</t>
  </si>
  <si>
    <t>COUNTY SERVICE AREA #22 - OLD SCHOOL NORTH</t>
  </si>
  <si>
    <t>1830</t>
  </si>
  <si>
    <t>COUNTY SERVICE AREA #23 - HILLSBOROUGH SCHUTZ</t>
  </si>
  <si>
    <t>1831</t>
  </si>
  <si>
    <t>COUNTY SERVICE AREA #24 - HIDEAWAY TERRACE</t>
  </si>
  <si>
    <t>1832</t>
  </si>
  <si>
    <t>COUNTY SERVICE AREA #25 - SUNCREST II</t>
  </si>
  <si>
    <t>COUNTY SERVICE AREA #10 - SALIDA / LANDMARK</t>
  </si>
  <si>
    <t>0100</t>
  </si>
  <si>
    <t>ENV RES-FORCED CLEANUP</t>
  </si>
  <si>
    <t>R&amp;T 480 NON COMPLIANCE</t>
  </si>
  <si>
    <t>COUNTY WEED ABATEMENTS</t>
  </si>
  <si>
    <t>NEWMAN DRAINAGE DISTRICT</t>
  </si>
  <si>
    <t>O.I.D.  - DEL SAN CHARGES</t>
  </si>
  <si>
    <t>BURBANK-PARADISE FIRE DISTRICT</t>
  </si>
  <si>
    <t>CERES FIRE PROTECTION DISTRICT</t>
  </si>
  <si>
    <t>HUGHSON FIRE DISTRICT</t>
  </si>
  <si>
    <t>INDUSTRIAL FIRE DISTRICT B</t>
  </si>
  <si>
    <t>INDUSTRIAL FIRE PROTECTION DISTRICT A</t>
  </si>
  <si>
    <t>KEYES FIRE PROTECTION DISTRICT</t>
  </si>
  <si>
    <t>MOUNTAIN VIEW FIRE DISTRICT</t>
  </si>
  <si>
    <t>OAKDALE FIRE PROTECTION DISTRICT-ORIGINAL</t>
  </si>
  <si>
    <t>OAKDALE FIRE-VALLEY HOME</t>
  </si>
  <si>
    <t>SALIDA FIRE DISTRICT</t>
  </si>
  <si>
    <t>TURLOCK FIRE PROTECTION DISTRICT</t>
  </si>
  <si>
    <t>DENAIR FIRE PROTECTION DISTRICT</t>
  </si>
  <si>
    <t>WEST STANISLAUS FIRE PROTECTION DISTRICT</t>
  </si>
  <si>
    <t>WEST STANISLAUS FIRE PROTECTION DISTRICT SUPPRESSION</t>
  </si>
  <si>
    <t>WESTPORT FIRE PROTECTION DISTRICT</t>
  </si>
  <si>
    <t>STANISLAUS CONSOLIDATED FIRE DISTRICT</t>
  </si>
  <si>
    <t>SAND CREEK FLOOD CONTROL</t>
  </si>
  <si>
    <t>PATTERSON HOSPITAL DISTRICT</t>
  </si>
  <si>
    <t>WEST SIDE COMMUNITY HOSPITAL DISTRICT</t>
  </si>
  <si>
    <t>CITY OF OAKDALE-G &amp; J Street Assessments</t>
  </si>
  <si>
    <t>CITY OF OAKDALE-YOSEMITE INDUSTRIAL PARK</t>
  </si>
  <si>
    <t>GRAYSON COMMUNITY SERV/ASSESSMENT BOND</t>
  </si>
  <si>
    <t>CITY OF PATTERSON-HEARTLAND RANCH PHASE V &amp; VI</t>
  </si>
  <si>
    <t>CITY OF PATTERSON-HEARTLAND RANCH PHASE I</t>
  </si>
  <si>
    <t xml:space="preserve">CITY OF PATTERSON-HEARTLAND RANCH PHASE II </t>
  </si>
  <si>
    <t>CITY OF PATTERSON-HEARTLAND RANCH PHASE IV &amp; VII</t>
  </si>
  <si>
    <t>CITY OF CERES-WESTPOINTE ASSESSMENT DIST</t>
  </si>
  <si>
    <t>CITY OF TURLOCK SEWER ASSESSMENTS</t>
  </si>
  <si>
    <t>CITY OF TURLOCK WATER ASSESSMENTS</t>
  </si>
  <si>
    <t>1850</t>
  </si>
  <si>
    <t>AIRPORT NEIGHBORHOOD LIGHT DISTRICT</t>
  </si>
  <si>
    <t>1851</t>
  </si>
  <si>
    <t>ALMOND WOOD ESTATES LIGHT DISTRICT</t>
  </si>
  <si>
    <t>PEACH BLOSSOM ESTATES LIGHT DISTRICT</t>
  </si>
  <si>
    <t>1882</t>
  </si>
  <si>
    <t>BRET HARTE LIGHTING DISTRICT</t>
  </si>
  <si>
    <t>OAKDALE - BURCHELL HILL LANDSCAPE DIST</t>
  </si>
  <si>
    <t>CITY OF CERES</t>
  </si>
  <si>
    <t>STERLING GLEN PHASE III LMD</t>
  </si>
  <si>
    <t>FEATHERS GLEN LMD</t>
  </si>
  <si>
    <t>57117</t>
  </si>
  <si>
    <t>FONTANA RANCH NORTH LMD</t>
  </si>
  <si>
    <t>57118</t>
  </si>
  <si>
    <t>FONTANA RANCH SOUTH LMD</t>
  </si>
  <si>
    <t>57119</t>
  </si>
  <si>
    <t>EUCLID NORTH LMD</t>
  </si>
  <si>
    <t>57120</t>
  </si>
  <si>
    <t>EUCLID SOUTH LMD</t>
  </si>
  <si>
    <t>57121</t>
  </si>
  <si>
    <t>CENTRAL HUGHSON LMD</t>
  </si>
  <si>
    <t>CITY OF MODESTO ALLEY &amp; STREET</t>
  </si>
  <si>
    <t>CITY OF MODESTO LANDSCAPE MAINT 01</t>
  </si>
  <si>
    <t>CITY OF MODESTO LANDSCAPE MAINT 02</t>
  </si>
  <si>
    <t>1883</t>
  </si>
  <si>
    <t>BYSTRUM LIGHTING &amp; LANDSCAPING</t>
  </si>
  <si>
    <t>1884</t>
  </si>
  <si>
    <t>PARADISE SOUTH LIGHTING &amp; LANDSCAPING</t>
  </si>
  <si>
    <t>BRIDLE RIDGE LLMD</t>
  </si>
  <si>
    <t>LIVE OAK LLMD</t>
  </si>
  <si>
    <t>RIVERBANK LANDSCAPE &amp; LIGHTING DIST NO.1</t>
  </si>
  <si>
    <t xml:space="preserve"> </t>
  </si>
  <si>
    <t>BRITTANY WOODS LIGHT\LANDSCAPE</t>
  </si>
  <si>
    <t>RHAPSODY NO 1 LIGHT\LANDSCAPE</t>
  </si>
  <si>
    <t>RHAPSODY NO 2 LIGHT\LANDSCAPE</t>
  </si>
  <si>
    <t>SANTE FE ESTATES NO 1 LIGHT\LANDSCAPE</t>
  </si>
  <si>
    <t>SANTE FE ESTATES NO 2 LIGHT\LANDSCAPE</t>
  </si>
  <si>
    <t>STARN ESTATES LIGHT\LANDSCAPE</t>
  </si>
  <si>
    <t>SUN GLOW ESTATES LIGHT\LANDSCAPE</t>
  </si>
  <si>
    <t>WALNUT HAVEN III LIGHT\LANDSCAPE</t>
  </si>
  <si>
    <t>1853</t>
  </si>
  <si>
    <t>COUNTRY CLUB ESTATES LIGHT DISTRICT B</t>
  </si>
  <si>
    <t>1855</t>
  </si>
  <si>
    <t>DEO GLORIA LIGHT DISTRICT</t>
  </si>
  <si>
    <t>1856</t>
  </si>
  <si>
    <t>DENAIR LIGHT DISTRICT</t>
  </si>
  <si>
    <t>1857</t>
  </si>
  <si>
    <t>EMPIRE LIGHT DISTRICT</t>
  </si>
  <si>
    <t>1858</t>
  </si>
  <si>
    <t>FAIRVIEW TRACT LIGHT DISTRICT</t>
  </si>
  <si>
    <t>1860</t>
  </si>
  <si>
    <t>GIBBS RANCH LIGHT DISTRICT</t>
  </si>
  <si>
    <t>1859</t>
  </si>
  <si>
    <t>GILBERT ROAD LIGHTING DISTRICT</t>
  </si>
  <si>
    <t>GOLDEN STATE HWY LIGHTING DIST</t>
  </si>
  <si>
    <t>GRAYSON COMM SERV DIST--LIGHT ASSESSMENTS</t>
  </si>
  <si>
    <t>1862</t>
  </si>
  <si>
    <t>HILCREST ESTATES LIGHT DISTRICT</t>
  </si>
  <si>
    <t>1880</t>
  </si>
  <si>
    <t>57650</t>
  </si>
  <si>
    <t>HOWARD\MC CRAKEN LIGHTING DISTRICT</t>
  </si>
  <si>
    <t>CITY OF PATTERSON-H R LANDSCAPE MAINT</t>
  </si>
  <si>
    <t>1863</t>
  </si>
  <si>
    <t>MANCINI PARK HOMES LIGHT DISTRICT</t>
  </si>
  <si>
    <t>1881</t>
  </si>
  <si>
    <t>LAUREL LIGHTING AND LANDSCAPING</t>
  </si>
  <si>
    <t>1864</t>
  </si>
  <si>
    <t>MONTEREY PARK LIGHTING DISTRICT</t>
  </si>
  <si>
    <t>1865</t>
  </si>
  <si>
    <t>NORTH MCHENRY AVENUE LIGHT DISTRICT</t>
  </si>
  <si>
    <t>1866</t>
  </si>
  <si>
    <t>NORTH OAKS LIGHT DISTRICT</t>
  </si>
  <si>
    <t>1867</t>
  </si>
  <si>
    <t>OLYMPIC TRACT LIGHT DISTRICT</t>
  </si>
  <si>
    <t>1871</t>
  </si>
  <si>
    <t>RICHLAND TRACT LIGHT DISTRICT</t>
  </si>
  <si>
    <t>1877</t>
  </si>
  <si>
    <t>RIVERDALE LANDSCAPE &amp; LIGHTING DISTRICT</t>
  </si>
  <si>
    <t>1879</t>
  </si>
  <si>
    <t>RIVERVIEW LANDSCAPE &amp; LIGHTING DISTRICT</t>
  </si>
  <si>
    <t>1872</t>
  </si>
  <si>
    <t>SALIDA LIGHT DISTRICT</t>
  </si>
  <si>
    <t>1876</t>
  </si>
  <si>
    <t>SCHWARTZ-BAIZE LIGHTING DISTRICT</t>
  </si>
  <si>
    <t>1878</t>
  </si>
  <si>
    <t>SHACKELFORD LANDSCAPE &amp; LIGHTING DIST</t>
  </si>
  <si>
    <t>1873</t>
  </si>
  <si>
    <t>SUNSET OAKS LIGHT DISTRICT</t>
  </si>
  <si>
    <t>TEMPO PARK LIGHTING DISTRICT</t>
  </si>
  <si>
    <t>CITY OF TURLOCK LIGHT &amp; LANDSCAPE</t>
  </si>
  <si>
    <t>WATERFORD LIGHTING DIST</t>
  </si>
  <si>
    <t>WATERFORD HIGHWAY LIGHTING DIST</t>
  </si>
  <si>
    <t>City of Newman LMD 1 Corgiat Estates</t>
  </si>
  <si>
    <t>City of Newman LMD 2 Creek Canyon</t>
  </si>
  <si>
    <t>City of Newman LMD 3 North Manor 4</t>
  </si>
  <si>
    <t>City of Newman LMD 4 Oakwood Vista</t>
  </si>
  <si>
    <t>City of Newman LMD 5 Lucas Ranch I</t>
  </si>
  <si>
    <t>City of Newman LMD 6 Stonegate</t>
  </si>
  <si>
    <t>City of Newman LMD 7 Stonehedge Estates</t>
  </si>
  <si>
    <t>City of Newman LMD 8 Oakwood Terrace</t>
  </si>
  <si>
    <t>City of Newman LMD 9 Silva Ranch Estates</t>
  </si>
  <si>
    <t>City of Newman LMD 10 Lucas Ranch II &amp; III</t>
  </si>
  <si>
    <t>City of Newman LMD 11 Stephens Ranch</t>
  </si>
  <si>
    <t>City of Newman LMD 12 Walnut Creek Estates</t>
  </si>
  <si>
    <t>City of Newman LMD 13 Hearthstone Ranch</t>
  </si>
  <si>
    <t>City of Newman LMD 14 Monte Vista Estates</t>
  </si>
  <si>
    <t>City of Newman LMD 15 Sherman Ranch</t>
  </si>
  <si>
    <t>CITY OF CERES CFD NO. 1</t>
  </si>
  <si>
    <t>59016</t>
  </si>
  <si>
    <t>CITY OF CERES CFD NO. 2</t>
  </si>
  <si>
    <t>CITY OF MODESTO CFD 1998-2 (CARVER-BANGS)</t>
  </si>
  <si>
    <t>MODESTO CFD FAIRVIEW FACILITIES</t>
  </si>
  <si>
    <t>MODESTO CFD FAIRVIEW SERVICES</t>
  </si>
  <si>
    <t>CITY OF MODESTO CFD - NORTHPOINT</t>
  </si>
  <si>
    <t>MODESTO CFD 2007 - 2 KIERNAN</t>
  </si>
  <si>
    <t>MODESTO CFD VILL 1 #2 FACILITIES</t>
  </si>
  <si>
    <t>MODESTO CFD VILL 1 #2 SERVICES</t>
  </si>
  <si>
    <t>CITY OF TURLOCK CFD 1 - MONTE VISTA CORRIDOR</t>
  </si>
  <si>
    <t xml:space="preserve">CITY OF TURLOCK CFD 2 </t>
  </si>
  <si>
    <t>DIABLO GRANDE CFD NO. 2001-1</t>
  </si>
  <si>
    <t>8D52</t>
  </si>
  <si>
    <t>EMPIRE SCHOOL DISTRICT</t>
  </si>
  <si>
    <t>8P49</t>
  </si>
  <si>
    <t>RIVERBANK SCHOOL DIST--CFD NO. 1</t>
  </si>
  <si>
    <t>SALIDA AREA PUBLIC FACILITIES</t>
  </si>
  <si>
    <t>SCHOOLS INFRASTRUCTURE FINAN AGCY--CFD 1994-1</t>
  </si>
  <si>
    <t>SCHOOLS INFRASTRUCTURE FINAN AGCY--CFD 1997-1</t>
  </si>
  <si>
    <t>SCHOOLS INFRASTRUCTURE FINAN AGCY--CFD 1998-1</t>
  </si>
  <si>
    <t>8V49</t>
  </si>
  <si>
    <t>TURLOCK SCHOOLS PUBLIC FINANCING AGENCY</t>
  </si>
  <si>
    <t>CITY OF OAKDALE CFD 2001-1 FIRE SUPPRESSION</t>
  </si>
  <si>
    <t>Oakdale CFD 2003-2 Bridle Ridge</t>
  </si>
  <si>
    <t xml:space="preserve">Oakdale CFD 2004-1  </t>
  </si>
  <si>
    <t>City of Oakdale CFD 2005-01 Bridle Ridge III</t>
  </si>
  <si>
    <t>City of Oakdale CFD 2007-01</t>
  </si>
  <si>
    <t>WPFA CFD NO. 2001-1</t>
  </si>
  <si>
    <t>WPFA CFD NO. 2005-1</t>
  </si>
  <si>
    <t>PUBLC SAFTY CFD 2003-1</t>
  </si>
  <si>
    <t>CITY OF RIVERBANK</t>
  </si>
  <si>
    <t>CITY OF WATERFORD ASSESSMENT DIST 1991-1</t>
  </si>
  <si>
    <t>CITY OF WATERFORD ASSESSMENT DIST 1991-3</t>
  </si>
  <si>
    <t>CITY OF WATERFORD ASSESSMENT DIST 1991-5</t>
  </si>
  <si>
    <t>CITY OF WATERFORD ASSESSMENT DIST 1991-7</t>
  </si>
  <si>
    <t>CITY OF WATERFORD ASSESSMENT DIST 1992-2</t>
  </si>
  <si>
    <t>CITY OF WATERFORD ASSESSMENT DIST 1992-4</t>
  </si>
  <si>
    <t>CITY OF WATERFORD ASSESSMENT DIST 1992-5</t>
  </si>
  <si>
    <t>CITY OF WATERFORD ASSESSMENT DIST 1993-1</t>
  </si>
  <si>
    <t>TURLOCK DOWNTOWN BUSINESS IMPV DIST</t>
  </si>
  <si>
    <t>RECLAMATION DISTRICT NO. 2063</t>
  </si>
  <si>
    <t>GRAYSON COMM SERV DIST--SEWER ASSESSMENTS</t>
  </si>
  <si>
    <t>SALIDA SANITARY DISTRICT</t>
  </si>
  <si>
    <t>CITY OF TURLOCK ABATEMENT ASSMNTS</t>
  </si>
  <si>
    <t>CITY OF NEWMAN ABATEMENT ASSMNTS</t>
  </si>
  <si>
    <t>CITY OF PATTERSON-ABATEMENT ASSESSMENTS</t>
  </si>
  <si>
    <t>CITY OF OAKDALE VINYARDS LMD</t>
  </si>
  <si>
    <t>EASTSIDE WATER DISTRICT</t>
  </si>
  <si>
    <t>TOTALS</t>
  </si>
  <si>
    <t>* Dependent County District - Only Charge is .20 per assessment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</si>
</sst>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_);\(#,##0.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2" fontId="43" fillId="33" borderId="21" xfId="0" applyNumberFormat="1" applyFont="1" applyFill="1" applyBorder="1" applyAlignment="1">
      <alignment horizontal="center"/>
    </xf>
    <xf numFmtId="2" fontId="43" fillId="33" borderId="22" xfId="0" applyNumberFormat="1" applyFont="1" applyFill="1" applyBorder="1" applyAlignment="1">
      <alignment horizontal="center"/>
    </xf>
    <xf numFmtId="7" fontId="20" fillId="33" borderId="22" xfId="0" applyNumberFormat="1" applyFont="1" applyFill="1" applyBorder="1" applyAlignment="1">
      <alignment horizontal="center"/>
    </xf>
    <xf numFmtId="2" fontId="43" fillId="33" borderId="23" xfId="0" applyNumberFormat="1" applyFont="1" applyFill="1" applyBorder="1" applyAlignment="1">
      <alignment horizontal="center"/>
    </xf>
    <xf numFmtId="7" fontId="20" fillId="33" borderId="24" xfId="44" applyNumberFormat="1" applyFont="1" applyFill="1" applyBorder="1" applyAlignment="1">
      <alignment horizontal="center"/>
    </xf>
    <xf numFmtId="2" fontId="43" fillId="33" borderId="24" xfId="0" applyNumberFormat="1" applyFont="1" applyFill="1" applyBorder="1" applyAlignment="1">
      <alignment horizontal="center"/>
    </xf>
    <xf numFmtId="2" fontId="43" fillId="33" borderId="25" xfId="0" applyNumberFormat="1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/>
    </xf>
    <xf numFmtId="0" fontId="22" fillId="0" borderId="28" xfId="55" applyFont="1" applyFill="1" applyBorder="1" applyAlignment="1">
      <alignment horizontal="left" wrapText="1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9" fontId="20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39" fontId="24" fillId="34" borderId="29" xfId="0" applyNumberFormat="1" applyFont="1" applyFill="1" applyBorder="1" applyAlignment="1" applyProtection="1">
      <alignment/>
      <protection locked="0"/>
    </xf>
    <xf numFmtId="39" fontId="24" fillId="34" borderId="30" xfId="0" applyNumberFormat="1" applyFont="1" applyFill="1" applyBorder="1" applyAlignment="1" applyProtection="1">
      <alignment/>
      <protection locked="0"/>
    </xf>
    <xf numFmtId="39" fontId="24" fillId="0" borderId="26" xfId="0" applyNumberFormat="1" applyFont="1" applyBorder="1" applyAlignment="1" applyProtection="1">
      <alignment/>
      <protection locked="0"/>
    </xf>
    <xf numFmtId="39" fontId="24" fillId="0" borderId="24" xfId="0" applyNumberFormat="1" applyFont="1" applyBorder="1" applyAlignment="1" applyProtection="1">
      <alignment/>
      <protection locked="0"/>
    </xf>
    <xf numFmtId="37" fontId="24" fillId="35" borderId="24" xfId="0" applyNumberFormat="1" applyFont="1" applyFill="1" applyBorder="1" applyAlignment="1" applyProtection="1">
      <alignment/>
      <protection locked="0"/>
    </xf>
    <xf numFmtId="37" fontId="24" fillId="0" borderId="29" xfId="0" applyNumberFormat="1" applyFont="1" applyBorder="1" applyAlignment="1" applyProtection="1">
      <alignment/>
      <protection locked="0"/>
    </xf>
    <xf numFmtId="39" fontId="24" fillId="0" borderId="24" xfId="0" applyNumberFormat="1" applyFont="1" applyBorder="1" applyAlignment="1" applyProtection="1">
      <alignment/>
      <protection locked="0"/>
    </xf>
    <xf numFmtId="2" fontId="24" fillId="0" borderId="29" xfId="0" applyNumberFormat="1" applyFont="1" applyBorder="1" applyAlignment="1" applyProtection="1">
      <alignment/>
      <protection locked="0"/>
    </xf>
    <xf numFmtId="39" fontId="24" fillId="0" borderId="29" xfId="0" applyNumberFormat="1" applyFont="1" applyBorder="1" applyAlignment="1" applyProtection="1">
      <alignment/>
      <protection locked="0"/>
    </xf>
    <xf numFmtId="37" fontId="24" fillId="35" borderId="29" xfId="0" applyNumberFormat="1" applyFont="1" applyFill="1" applyBorder="1" applyAlignment="1" applyProtection="1">
      <alignment/>
      <protection locked="0"/>
    </xf>
    <xf numFmtId="39" fontId="24" fillId="0" borderId="24" xfId="0" applyNumberFormat="1" applyFont="1" applyFill="1" applyBorder="1" applyAlignment="1" applyProtection="1">
      <alignment/>
      <protection locked="0"/>
    </xf>
    <xf numFmtId="37" fontId="24" fillId="13" borderId="29" xfId="0" applyNumberFormat="1" applyFont="1" applyFill="1" applyBorder="1" applyAlignment="1" applyProtection="1">
      <alignment/>
      <protection locked="0"/>
    </xf>
    <xf numFmtId="39" fontId="24" fillId="0" borderId="29" xfId="0" applyNumberFormat="1" applyFont="1" applyFill="1" applyBorder="1" applyAlignment="1" applyProtection="1">
      <alignment/>
      <protection locked="0"/>
    </xf>
    <xf numFmtId="2" fontId="24" fillId="0" borderId="29" xfId="0" applyNumberFormat="1" applyFont="1" applyFill="1" applyBorder="1" applyAlignment="1" applyProtection="1">
      <alignment/>
      <protection locked="0"/>
    </xf>
    <xf numFmtId="39" fontId="24" fillId="0" borderId="29" xfId="0" applyNumberFormat="1" applyFont="1" applyBorder="1" applyAlignment="1" applyProtection="1">
      <alignment/>
      <protection locked="0"/>
    </xf>
    <xf numFmtId="39" fontId="24" fillId="36" borderId="29" xfId="0" applyNumberFormat="1" applyFont="1" applyFill="1" applyBorder="1" applyAlignment="1" applyProtection="1">
      <alignment/>
      <protection locked="0"/>
    </xf>
    <xf numFmtId="39" fontId="24" fillId="36" borderId="29" xfId="0" applyNumberFormat="1" applyFont="1" applyFill="1" applyBorder="1" applyAlignment="1" applyProtection="1">
      <alignment/>
      <protection locked="0"/>
    </xf>
    <xf numFmtId="39" fontId="44" fillId="0" borderId="29" xfId="0" applyNumberFormat="1" applyFont="1" applyBorder="1" applyAlignment="1" applyProtection="1">
      <alignment/>
      <protection locked="0"/>
    </xf>
    <xf numFmtId="39" fontId="24" fillId="0" borderId="0" xfId="0" applyNumberFormat="1" applyFont="1" applyBorder="1" applyAlignment="1" applyProtection="1">
      <alignment/>
      <protection locked="0"/>
    </xf>
    <xf numFmtId="39" fontId="24" fillId="36" borderId="24" xfId="0" applyNumberFormat="1" applyFont="1" applyFill="1" applyBorder="1" applyAlignment="1" applyProtection="1">
      <alignment/>
      <protection locked="0"/>
    </xf>
    <xf numFmtId="39" fontId="24" fillId="0" borderId="29" xfId="0" applyNumberFormat="1" applyFont="1" applyFill="1" applyBorder="1" applyAlignment="1" applyProtection="1">
      <alignment/>
      <protection locked="0"/>
    </xf>
    <xf numFmtId="39" fontId="24" fillId="0" borderId="29" xfId="0" applyNumberFormat="1" applyFont="1" applyBorder="1" applyAlignment="1" applyProtection="1" quotePrefix="1">
      <alignment/>
      <protection locked="0"/>
    </xf>
    <xf numFmtId="37" fontId="24" fillId="35" borderId="29" xfId="0" applyNumberFormat="1" applyFont="1" applyFill="1" applyBorder="1" applyAlignment="1" applyProtection="1">
      <alignment horizontal="right"/>
      <protection locked="0"/>
    </xf>
    <xf numFmtId="37" fontId="24" fillId="35" borderId="18" xfId="0" applyNumberFormat="1" applyFont="1" applyFill="1" applyBorder="1" applyAlignment="1" applyProtection="1">
      <alignment/>
      <protection locked="0"/>
    </xf>
    <xf numFmtId="37" fontId="24" fillId="0" borderId="18" xfId="0" applyNumberFormat="1" applyFont="1" applyBorder="1" applyAlignment="1" applyProtection="1">
      <alignment/>
      <protection locked="0"/>
    </xf>
    <xf numFmtId="37" fontId="24" fillId="0" borderId="24" xfId="0" applyNumberFormat="1" applyFont="1" applyBorder="1" applyAlignment="1" applyProtection="1">
      <alignment/>
      <protection locked="0"/>
    </xf>
    <xf numFmtId="39" fontId="44" fillId="0" borderId="24" xfId="0" applyNumberFormat="1" applyFont="1" applyBorder="1" applyAlignment="1" applyProtection="1">
      <alignment/>
      <protection locked="0"/>
    </xf>
    <xf numFmtId="2" fontId="24" fillId="0" borderId="24" xfId="0" applyNumberFormat="1" applyFont="1" applyBorder="1" applyAlignment="1" applyProtection="1">
      <alignment/>
      <protection locked="0"/>
    </xf>
    <xf numFmtId="39" fontId="25" fillId="0" borderId="0" xfId="0" applyNumberFormat="1" applyFont="1" applyBorder="1" applyAlignment="1" applyProtection="1">
      <alignment/>
      <protection locked="0"/>
    </xf>
    <xf numFmtId="37" fontId="25" fillId="0" borderId="0" xfId="0" applyNumberFormat="1" applyFont="1" applyBorder="1" applyAlignment="1" applyProtection="1">
      <alignment/>
      <protection locked="0"/>
    </xf>
    <xf numFmtId="40" fontId="25" fillId="0" borderId="0" xfId="0" applyNumberFormat="1" applyFont="1" applyBorder="1" applyAlignment="1" applyProtection="1">
      <alignment/>
      <protection locked="0"/>
    </xf>
    <xf numFmtId="2" fontId="25" fillId="0" borderId="0" xfId="0" applyNumberFormat="1" applyFont="1" applyBorder="1" applyAlignment="1" applyProtection="1">
      <alignment/>
      <protection locked="0"/>
    </xf>
    <xf numFmtId="37" fontId="24" fillId="0" borderId="0" xfId="0" applyNumberFormat="1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 locked="0"/>
    </xf>
    <xf numFmtId="0" fontId="45" fillId="37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 quotePrefix="1">
      <alignment horizontal="center"/>
    </xf>
    <xf numFmtId="0" fontId="45" fillId="33" borderId="32" xfId="0" applyFont="1" applyFill="1" applyBorder="1" applyAlignment="1" quotePrefix="1">
      <alignment horizontal="center"/>
    </xf>
    <xf numFmtId="0" fontId="45" fillId="33" borderId="32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  <xf numFmtId="0" fontId="45" fillId="37" borderId="0" xfId="0" applyFont="1" applyFill="1" applyAlignment="1">
      <alignment/>
    </xf>
    <xf numFmtId="0" fontId="45" fillId="0" borderId="0" xfId="0" applyFont="1" applyAlignment="1">
      <alignment/>
    </xf>
    <xf numFmtId="0" fontId="45" fillId="37" borderId="18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21" xfId="0" applyFont="1" applyFill="1" applyBorder="1" applyAlignment="1" quotePrefix="1">
      <alignment horizontal="center"/>
    </xf>
    <xf numFmtId="0" fontId="45" fillId="33" borderId="36" xfId="0" applyFont="1" applyFill="1" applyBorder="1" applyAlignment="1" quotePrefix="1">
      <alignment horizontal="center"/>
    </xf>
    <xf numFmtId="0" fontId="45" fillId="33" borderId="37" xfId="0" applyFont="1" applyFill="1" applyBorder="1" applyAlignment="1" quotePrefix="1">
      <alignment horizontal="center"/>
    </xf>
    <xf numFmtId="0" fontId="45" fillId="38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8" xfId="0" applyFont="1" applyFill="1" applyBorder="1" applyAlignment="1" quotePrefix="1">
      <alignment horizontal="center"/>
    </xf>
    <xf numFmtId="0" fontId="45" fillId="37" borderId="24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8" borderId="19" xfId="0" applyFont="1" applyFill="1" applyBorder="1" applyAlignment="1" quotePrefix="1">
      <alignment horizontal="center"/>
    </xf>
    <xf numFmtId="0" fontId="45" fillId="33" borderId="21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3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39" fontId="45" fillId="0" borderId="24" xfId="0" applyNumberFormat="1" applyFont="1" applyBorder="1" applyAlignment="1" applyProtection="1">
      <alignment/>
      <protection/>
    </xf>
    <xf numFmtId="39" fontId="45" fillId="0" borderId="29" xfId="0" applyNumberFormat="1" applyFont="1" applyBorder="1" applyAlignment="1" applyProtection="1">
      <alignment/>
      <protection/>
    </xf>
    <xf numFmtId="0" fontId="45" fillId="0" borderId="19" xfId="0" applyFont="1" applyBorder="1" applyAlignment="1">
      <alignment horizontal="center"/>
    </xf>
    <xf numFmtId="0" fontId="45" fillId="0" borderId="0" xfId="0" applyFont="1" applyFill="1" applyBorder="1" applyAlignment="1" quotePrefix="1">
      <alignment horizontal="center"/>
    </xf>
    <xf numFmtId="0" fontId="45" fillId="0" borderId="40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39" fontId="45" fillId="0" borderId="29" xfId="0" applyNumberFormat="1" applyFont="1" applyFill="1" applyBorder="1" applyAlignment="1" applyProtection="1">
      <alignment/>
      <protection/>
    </xf>
    <xf numFmtId="0" fontId="45" fillId="0" borderId="19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41" xfId="0" applyFont="1" applyFill="1" applyBorder="1" applyAlignment="1">
      <alignment/>
    </xf>
    <xf numFmtId="0" fontId="45" fillId="0" borderId="42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5" fillId="0" borderId="44" xfId="0" applyFont="1" applyFill="1" applyBorder="1" applyAlignment="1">
      <alignment horizontal="center"/>
    </xf>
    <xf numFmtId="0" fontId="45" fillId="0" borderId="45" xfId="0" applyFont="1" applyFill="1" applyBorder="1" applyAlignment="1" quotePrefix="1">
      <alignment horizontal="center"/>
    </xf>
    <xf numFmtId="0" fontId="45" fillId="0" borderId="46" xfId="0" applyFont="1" applyFill="1" applyBorder="1" applyAlignment="1">
      <alignment horizontal="center"/>
    </xf>
    <xf numFmtId="0" fontId="45" fillId="0" borderId="29" xfId="0" applyFont="1" applyFill="1" applyBorder="1" applyAlignment="1" quotePrefix="1">
      <alignment horizontal="center"/>
    </xf>
    <xf numFmtId="0" fontId="45" fillId="0" borderId="47" xfId="0" applyFont="1" applyFill="1" applyBorder="1" applyAlignment="1">
      <alignment horizontal="center"/>
    </xf>
    <xf numFmtId="0" fontId="45" fillId="0" borderId="27" xfId="0" applyFont="1" applyFill="1" applyBorder="1" applyAlignment="1" quotePrefix="1">
      <alignment horizontal="left"/>
    </xf>
    <xf numFmtId="0" fontId="45" fillId="0" borderId="27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center"/>
    </xf>
    <xf numFmtId="0" fontId="45" fillId="0" borderId="29" xfId="0" applyFont="1" applyBorder="1" applyAlignment="1">
      <alignment/>
    </xf>
    <xf numFmtId="0" fontId="45" fillId="39" borderId="0" xfId="0" applyFont="1" applyFill="1" applyAlignment="1">
      <alignment horizontal="center"/>
    </xf>
    <xf numFmtId="0" fontId="45" fillId="0" borderId="47" xfId="0" applyFont="1" applyFill="1" applyBorder="1" applyAlignment="1" quotePrefix="1">
      <alignment horizontal="center"/>
    </xf>
    <xf numFmtId="0" fontId="45" fillId="0" borderId="47" xfId="0" applyFont="1" applyBorder="1" applyAlignment="1">
      <alignment horizontal="center"/>
    </xf>
    <xf numFmtId="2" fontId="45" fillId="0" borderId="29" xfId="0" applyNumberFormat="1" applyFont="1" applyBorder="1" applyAlignment="1" applyProtection="1">
      <alignment/>
      <protection/>
    </xf>
    <xf numFmtId="39" fontId="45" fillId="34" borderId="29" xfId="0" applyNumberFormat="1" applyFont="1" applyFill="1" applyBorder="1" applyAlignment="1" applyProtection="1">
      <alignment/>
      <protection/>
    </xf>
    <xf numFmtId="0" fontId="45" fillId="0" borderId="48" xfId="0" applyFont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39" fontId="45" fillId="0" borderId="0" xfId="0" applyNumberFormat="1" applyFont="1" applyBorder="1" applyAlignment="1" applyProtection="1">
      <alignment/>
      <protection/>
    </xf>
    <xf numFmtId="0" fontId="45" fillId="0" borderId="0" xfId="0" applyFont="1" applyAlignment="1">
      <alignment horizontal="center"/>
    </xf>
    <xf numFmtId="37" fontId="45" fillId="0" borderId="0" xfId="0" applyNumberFormat="1" applyFont="1" applyAlignment="1" applyProtection="1">
      <alignment/>
      <protection/>
    </xf>
    <xf numFmtId="39" fontId="45" fillId="0" borderId="0" xfId="0" applyNumberFormat="1" applyFont="1" applyAlignment="1" applyProtection="1">
      <alignment/>
      <protection/>
    </xf>
    <xf numFmtId="165" fontId="45" fillId="0" borderId="0" xfId="0" applyNumberFormat="1" applyFont="1" applyAlignment="1" applyProtection="1">
      <alignment/>
      <protection/>
    </xf>
    <xf numFmtId="37" fontId="45" fillId="0" borderId="0" xfId="0" applyNumberFormat="1" applyFont="1" applyAlignment="1" applyProtection="1">
      <alignment horizontal="right"/>
      <protection/>
    </xf>
    <xf numFmtId="39" fontId="45" fillId="0" borderId="0" xfId="0" applyNumberFormat="1" applyFont="1" applyAlignment="1">
      <alignment/>
    </xf>
    <xf numFmtId="39" fontId="45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" sqref="N2:Q2"/>
    </sheetView>
  </sheetViews>
  <sheetFormatPr defaultColWidth="9.00390625" defaultRowHeight="14.25"/>
  <cols>
    <col min="1" max="1" width="8.375" style="130" bestFit="1" customWidth="1"/>
    <col min="2" max="2" width="8.875" style="77" bestFit="1" customWidth="1"/>
    <col min="3" max="3" width="52.00390625" style="77" bestFit="1" customWidth="1"/>
    <col min="4" max="4" width="10.25390625" style="77" bestFit="1" customWidth="1"/>
    <col min="5" max="5" width="7.625" style="77" bestFit="1" customWidth="1"/>
    <col min="6" max="6" width="13.375" style="77" bestFit="1" customWidth="1"/>
    <col min="7" max="7" width="12.125" style="77" bestFit="1" customWidth="1"/>
    <col min="8" max="8" width="12.00390625" style="77" bestFit="1" customWidth="1"/>
    <col min="9" max="9" width="10.625" style="77" bestFit="1" customWidth="1"/>
    <col min="10" max="10" width="9.125" style="77" bestFit="1" customWidth="1"/>
    <col min="11" max="11" width="9.75390625" style="77" bestFit="1" customWidth="1"/>
    <col min="12" max="12" width="11.00390625" style="77" bestFit="1" customWidth="1"/>
    <col min="13" max="13" width="7.625" style="77" bestFit="1" customWidth="1"/>
    <col min="14" max="14" width="12.50390625" style="77" customWidth="1"/>
    <col min="15" max="15" width="9.25390625" style="77" hidden="1" customWidth="1"/>
    <col min="16" max="16" width="13.25390625" style="77" hidden="1" customWidth="1"/>
    <col min="17" max="17" width="13.50390625" style="77" bestFit="1" customWidth="1"/>
    <col min="18" max="18" width="12.25390625" style="77" customWidth="1"/>
    <col min="19" max="19" width="9.25390625" style="77" hidden="1" customWidth="1"/>
    <col min="20" max="20" width="13.25390625" style="77" hidden="1" customWidth="1"/>
    <col min="21" max="21" width="13.375" style="77" customWidth="1"/>
    <col min="22" max="22" width="10.75390625" style="77" hidden="1" customWidth="1"/>
    <col min="23" max="23" width="11.00390625" style="77" bestFit="1" customWidth="1"/>
    <col min="24" max="24" width="12.375" style="77" bestFit="1" customWidth="1"/>
    <col min="25" max="25" width="0.875" style="77" customWidth="1"/>
    <col min="26" max="16384" width="9.00390625" style="77" customWidth="1"/>
  </cols>
  <sheetData>
    <row r="1" spans="1:25" ht="12.75">
      <c r="A1" s="65"/>
      <c r="B1" s="66"/>
      <c r="C1" s="67"/>
      <c r="D1" s="1" t="s">
        <v>0</v>
      </c>
      <c r="E1" s="2"/>
      <c r="F1" s="68" t="s">
        <v>1</v>
      </c>
      <c r="G1" s="69"/>
      <c r="H1" s="3"/>
      <c r="I1" s="66" t="s">
        <v>2</v>
      </c>
      <c r="J1" s="66"/>
      <c r="K1" s="4"/>
      <c r="L1" s="4" t="s">
        <v>3</v>
      </c>
      <c r="M1" s="5" t="s">
        <v>4</v>
      </c>
      <c r="N1" s="70"/>
      <c r="O1" s="71"/>
      <c r="P1" s="72"/>
      <c r="Q1" s="73"/>
      <c r="R1" s="74"/>
      <c r="S1" s="74"/>
      <c r="T1" s="74"/>
      <c r="U1" s="74"/>
      <c r="V1" s="74"/>
      <c r="W1" s="2"/>
      <c r="X1" s="75"/>
      <c r="Y1" s="76"/>
    </row>
    <row r="2" spans="1:25" ht="12.75">
      <c r="A2" s="78" t="s">
        <v>6</v>
      </c>
      <c r="B2" s="79"/>
      <c r="C2" s="80"/>
      <c r="D2" s="6" t="s">
        <v>7</v>
      </c>
      <c r="E2" s="7" t="s">
        <v>8</v>
      </c>
      <c r="F2" s="81" t="s">
        <v>9</v>
      </c>
      <c r="G2" s="82" t="s">
        <v>10</v>
      </c>
      <c r="H2" s="8" t="s">
        <v>11</v>
      </c>
      <c r="I2" s="79" t="s">
        <v>12</v>
      </c>
      <c r="J2" s="79" t="s">
        <v>13</v>
      </c>
      <c r="K2" s="9" t="s">
        <v>11</v>
      </c>
      <c r="L2" s="9" t="s">
        <v>14</v>
      </c>
      <c r="M2" s="10" t="s">
        <v>15</v>
      </c>
      <c r="N2" s="83" t="s">
        <v>16</v>
      </c>
      <c r="O2" s="84"/>
      <c r="P2" s="84"/>
      <c r="Q2" s="85"/>
      <c r="R2" s="86" t="s">
        <v>17</v>
      </c>
      <c r="S2" s="86"/>
      <c r="T2" s="86"/>
      <c r="U2" s="86"/>
      <c r="V2" s="86"/>
      <c r="W2" s="7" t="s">
        <v>11</v>
      </c>
      <c r="X2" s="87" t="s">
        <v>5</v>
      </c>
      <c r="Y2" s="76"/>
    </row>
    <row r="3" spans="1:25" ht="12.75">
      <c r="A3" s="78" t="s">
        <v>18</v>
      </c>
      <c r="B3" s="79" t="s">
        <v>19</v>
      </c>
      <c r="C3" s="88" t="s">
        <v>20</v>
      </c>
      <c r="D3" s="11" t="s">
        <v>21</v>
      </c>
      <c r="E3" s="12" t="s">
        <v>21</v>
      </c>
      <c r="F3" s="81" t="s">
        <v>22</v>
      </c>
      <c r="G3" s="82" t="s">
        <v>23</v>
      </c>
      <c r="H3" s="13" t="s">
        <v>23</v>
      </c>
      <c r="I3" s="79" t="s">
        <v>9</v>
      </c>
      <c r="J3" s="79" t="s">
        <v>24</v>
      </c>
      <c r="K3" s="14" t="s">
        <v>25</v>
      </c>
      <c r="L3" s="14" t="s">
        <v>21</v>
      </c>
      <c r="M3" s="15" t="s">
        <v>21</v>
      </c>
      <c r="N3" s="89" t="s">
        <v>26</v>
      </c>
      <c r="O3" s="79" t="s">
        <v>27</v>
      </c>
      <c r="P3" s="79" t="s">
        <v>28</v>
      </c>
      <c r="Q3" s="79" t="s">
        <v>29</v>
      </c>
      <c r="R3" s="89" t="s">
        <v>26</v>
      </c>
      <c r="S3" s="79" t="s">
        <v>27</v>
      </c>
      <c r="T3" s="79" t="str">
        <f>(P3)</f>
        <v>John Bettencourt</v>
      </c>
      <c r="U3" s="79" t="s">
        <v>29</v>
      </c>
      <c r="V3" s="88" t="s">
        <v>30</v>
      </c>
      <c r="W3" s="12" t="s">
        <v>31</v>
      </c>
      <c r="X3" s="87" t="s">
        <v>32</v>
      </c>
      <c r="Y3" s="76"/>
    </row>
    <row r="4" spans="1:25" s="95" customFormat="1" ht="12.75">
      <c r="A4" s="90"/>
      <c r="B4" s="91"/>
      <c r="C4" s="92" t="s">
        <v>33</v>
      </c>
      <c r="D4" s="16">
        <v>75</v>
      </c>
      <c r="E4" s="17">
        <v>25</v>
      </c>
      <c r="F4" s="93"/>
      <c r="G4" s="18">
        <v>0.2</v>
      </c>
      <c r="H4" s="19" t="s">
        <v>34</v>
      </c>
      <c r="I4" s="91" t="s">
        <v>25</v>
      </c>
      <c r="J4" s="20">
        <v>40</v>
      </c>
      <c r="K4" s="21" t="s">
        <v>21</v>
      </c>
      <c r="L4" s="21">
        <v>25</v>
      </c>
      <c r="M4" s="22">
        <v>25</v>
      </c>
      <c r="N4" s="94"/>
      <c r="O4" s="94"/>
      <c r="P4" s="94"/>
      <c r="Q4" s="94"/>
      <c r="R4" s="31"/>
      <c r="S4" s="31"/>
      <c r="T4" s="31"/>
      <c r="U4" s="31"/>
      <c r="V4" s="32"/>
      <c r="W4" s="17" t="s">
        <v>34</v>
      </c>
      <c r="X4" s="23" t="s">
        <v>35</v>
      </c>
      <c r="Y4" s="76"/>
    </row>
    <row r="5" spans="1:25" ht="12.75">
      <c r="A5" s="96">
        <v>6314</v>
      </c>
      <c r="B5" s="97">
        <v>50026</v>
      </c>
      <c r="C5" s="98" t="s">
        <v>36</v>
      </c>
      <c r="D5" s="33"/>
      <c r="E5" s="34">
        <f aca="true" t="shared" si="0" ref="E5:E44">IF(F5&gt;0,25," ")</f>
        <v>25</v>
      </c>
      <c r="F5" s="35">
        <v>73</v>
      </c>
      <c r="G5" s="99">
        <f>(G$4)</f>
        <v>0.2</v>
      </c>
      <c r="H5" s="100">
        <f aca="true" t="shared" si="1" ref="H5:H69">+F5*G5</f>
        <v>14.600000000000001</v>
      </c>
      <c r="I5" s="36"/>
      <c r="J5" s="100">
        <f>(J$4)</f>
        <v>40</v>
      </c>
      <c r="K5" s="100">
        <f>I5*J5</f>
        <v>0</v>
      </c>
      <c r="L5" s="37"/>
      <c r="M5" s="37"/>
      <c r="N5" s="38"/>
      <c r="O5" s="38"/>
      <c r="P5" s="38"/>
      <c r="Q5" s="38"/>
      <c r="R5" s="39"/>
      <c r="S5" s="39"/>
      <c r="T5" s="39"/>
      <c r="U5" s="39"/>
      <c r="V5" s="39"/>
      <c r="W5" s="99">
        <f aca="true" t="shared" si="2" ref="W5:W68">ROUND((N5*R$4)+(O5*S$4)+(P5*T$4)+(Q5*V$4),2)</f>
        <v>0</v>
      </c>
      <c r="X5" s="100">
        <f>IF(Y5="",D5+E5+H5+K5+L5+M5+W5,H5)</f>
        <v>39.6</v>
      </c>
      <c r="Y5" s="101"/>
    </row>
    <row r="6" spans="1:25" ht="12.75">
      <c r="A6" s="96">
        <v>6314</v>
      </c>
      <c r="B6" s="97">
        <v>50027</v>
      </c>
      <c r="C6" s="98" t="s">
        <v>37</v>
      </c>
      <c r="D6" s="33"/>
      <c r="E6" s="34">
        <f t="shared" si="0"/>
        <v>25</v>
      </c>
      <c r="F6" s="40">
        <v>43</v>
      </c>
      <c r="G6" s="100">
        <f>(G$4)</f>
        <v>0.2</v>
      </c>
      <c r="H6" s="100">
        <f t="shared" si="1"/>
        <v>8.6</v>
      </c>
      <c r="I6" s="36"/>
      <c r="J6" s="100">
        <f>(J$4)</f>
        <v>40</v>
      </c>
      <c r="K6" s="100">
        <f>I6*J6</f>
        <v>0</v>
      </c>
      <c r="L6" s="37"/>
      <c r="M6" s="37"/>
      <c r="N6" s="38"/>
      <c r="O6" s="38"/>
      <c r="P6" s="38"/>
      <c r="Q6" s="38"/>
      <c r="R6" s="39"/>
      <c r="S6" s="39"/>
      <c r="T6" s="39"/>
      <c r="U6" s="39"/>
      <c r="V6" s="39"/>
      <c r="W6" s="100">
        <f t="shared" si="2"/>
        <v>0</v>
      </c>
      <c r="X6" s="100">
        <f>IF(Y6="",D6+E6+H6+K6+L6+M6+W6,H6)</f>
        <v>33.6</v>
      </c>
      <c r="Y6" s="101"/>
    </row>
    <row r="7" spans="1:25" ht="12.75">
      <c r="A7" s="96">
        <v>6314</v>
      </c>
      <c r="B7" s="102" t="s">
        <v>38</v>
      </c>
      <c r="C7" s="98" t="s">
        <v>39</v>
      </c>
      <c r="D7" s="33">
        <v>75</v>
      </c>
      <c r="E7" s="34">
        <f t="shared" si="0"/>
        <v>25</v>
      </c>
      <c r="F7" s="40">
        <v>89</v>
      </c>
      <c r="G7" s="100">
        <f aca="true" t="shared" si="3" ref="G7:G71">(G$4)</f>
        <v>0.2</v>
      </c>
      <c r="H7" s="100">
        <f t="shared" si="1"/>
        <v>17.8</v>
      </c>
      <c r="I7" s="36"/>
      <c r="J7" s="100">
        <f aca="true" t="shared" si="4" ref="J7:J71">(J$4)</f>
        <v>40</v>
      </c>
      <c r="K7" s="100">
        <f aca="true" t="shared" si="5" ref="K7:K71">I7*J7</f>
        <v>0</v>
      </c>
      <c r="L7" s="37"/>
      <c r="M7" s="37"/>
      <c r="N7" s="38"/>
      <c r="O7" s="38"/>
      <c r="P7" s="38"/>
      <c r="Q7" s="38"/>
      <c r="R7" s="39"/>
      <c r="S7" s="39"/>
      <c r="T7" s="39"/>
      <c r="U7" s="39"/>
      <c r="V7" s="39"/>
      <c r="W7" s="100">
        <f t="shared" si="2"/>
        <v>0</v>
      </c>
      <c r="X7" s="100">
        <f>IF(Y7="",D7+E7+H7+K7+L7+M7+W7,H7)</f>
        <v>117.8</v>
      </c>
      <c r="Y7" s="101"/>
    </row>
    <row r="8" spans="1:25" ht="12.75">
      <c r="A8" s="96">
        <v>6314</v>
      </c>
      <c r="B8" s="102" t="s">
        <v>40</v>
      </c>
      <c r="C8" s="98" t="s">
        <v>41</v>
      </c>
      <c r="D8" s="33"/>
      <c r="E8" s="34">
        <f t="shared" si="0"/>
        <v>25</v>
      </c>
      <c r="F8" s="40">
        <v>56</v>
      </c>
      <c r="G8" s="100">
        <f t="shared" si="3"/>
        <v>0.2</v>
      </c>
      <c r="H8" s="100">
        <f t="shared" si="1"/>
        <v>11.200000000000001</v>
      </c>
      <c r="I8" s="36"/>
      <c r="J8" s="100">
        <f t="shared" si="4"/>
        <v>40</v>
      </c>
      <c r="K8" s="100">
        <f t="shared" si="5"/>
        <v>0</v>
      </c>
      <c r="L8" s="37"/>
      <c r="M8" s="37"/>
      <c r="N8" s="38"/>
      <c r="O8" s="38"/>
      <c r="P8" s="38"/>
      <c r="Q8" s="38"/>
      <c r="R8" s="39"/>
      <c r="S8" s="39"/>
      <c r="T8" s="39"/>
      <c r="U8" s="39"/>
      <c r="V8" s="39"/>
      <c r="W8" s="100">
        <f t="shared" si="2"/>
        <v>0</v>
      </c>
      <c r="X8" s="100">
        <f>IF(Y8="",D8+E8+H8+K8+L8+M8+W8,H8)</f>
        <v>36.2</v>
      </c>
      <c r="Y8" s="101"/>
    </row>
    <row r="9" spans="1:25" ht="12.75">
      <c r="A9" s="96">
        <v>6314</v>
      </c>
      <c r="B9" s="102" t="s">
        <v>42</v>
      </c>
      <c r="C9" s="98" t="s">
        <v>43</v>
      </c>
      <c r="D9" s="33"/>
      <c r="E9" s="34">
        <f t="shared" si="0"/>
        <v>25</v>
      </c>
      <c r="F9" s="40">
        <v>1</v>
      </c>
      <c r="G9" s="100">
        <f t="shared" si="3"/>
        <v>0.2</v>
      </c>
      <c r="H9" s="100">
        <f t="shared" si="1"/>
        <v>0.2</v>
      </c>
      <c r="I9" s="36"/>
      <c r="J9" s="100">
        <f t="shared" si="4"/>
        <v>40</v>
      </c>
      <c r="K9" s="100">
        <f t="shared" si="5"/>
        <v>0</v>
      </c>
      <c r="L9" s="37"/>
      <c r="M9" s="37"/>
      <c r="N9" s="38"/>
      <c r="O9" s="38"/>
      <c r="P9" s="38"/>
      <c r="Q9" s="38"/>
      <c r="R9" s="39"/>
      <c r="S9" s="39"/>
      <c r="T9" s="39"/>
      <c r="U9" s="39"/>
      <c r="V9" s="39"/>
      <c r="W9" s="100">
        <f t="shared" si="2"/>
        <v>0</v>
      </c>
      <c r="X9" s="100">
        <f>IF(Y9="",D9+E9+H9+K9+L9+M9+W9,H9)</f>
        <v>25.2</v>
      </c>
      <c r="Y9" s="101"/>
    </row>
    <row r="10" spans="1:25" ht="12.75">
      <c r="A10" s="96">
        <v>6314</v>
      </c>
      <c r="B10" s="102" t="s">
        <v>44</v>
      </c>
      <c r="C10" s="98" t="s">
        <v>45</v>
      </c>
      <c r="D10" s="33"/>
      <c r="E10" s="34">
        <f t="shared" si="0"/>
        <v>25</v>
      </c>
      <c r="F10" s="40">
        <v>1</v>
      </c>
      <c r="G10" s="100">
        <f t="shared" si="3"/>
        <v>0.2</v>
      </c>
      <c r="H10" s="100">
        <f t="shared" si="1"/>
        <v>0.2</v>
      </c>
      <c r="I10" s="36"/>
      <c r="J10" s="100">
        <f t="shared" si="4"/>
        <v>40</v>
      </c>
      <c r="K10" s="100">
        <f t="shared" si="5"/>
        <v>0</v>
      </c>
      <c r="L10" s="37"/>
      <c r="M10" s="37"/>
      <c r="N10" s="38"/>
      <c r="O10" s="38"/>
      <c r="P10" s="38"/>
      <c r="Q10" s="38"/>
      <c r="R10" s="39"/>
      <c r="S10" s="39"/>
      <c r="T10" s="39"/>
      <c r="U10" s="39"/>
      <c r="V10" s="39"/>
      <c r="W10" s="100">
        <f t="shared" si="2"/>
        <v>0</v>
      </c>
      <c r="X10" s="100">
        <f>IF(Y10="",D10+E10+H10+K10+L10+M10+W10,H10)</f>
        <v>25.2</v>
      </c>
      <c r="Y10" s="101"/>
    </row>
    <row r="11" spans="1:25" ht="12.75">
      <c r="A11" s="96">
        <v>6314</v>
      </c>
      <c r="B11" s="102" t="s">
        <v>46</v>
      </c>
      <c r="C11" s="98" t="s">
        <v>47</v>
      </c>
      <c r="D11" s="33"/>
      <c r="E11" s="34">
        <f t="shared" si="0"/>
        <v>25</v>
      </c>
      <c r="F11" s="40">
        <v>240</v>
      </c>
      <c r="G11" s="100">
        <f t="shared" si="3"/>
        <v>0.2</v>
      </c>
      <c r="H11" s="100">
        <f t="shared" si="1"/>
        <v>48</v>
      </c>
      <c r="I11" s="36">
        <v>2</v>
      </c>
      <c r="J11" s="100">
        <f t="shared" si="4"/>
        <v>40</v>
      </c>
      <c r="K11" s="100">
        <f t="shared" si="5"/>
        <v>80</v>
      </c>
      <c r="L11" s="37"/>
      <c r="M11" s="37"/>
      <c r="N11" s="38"/>
      <c r="O11" s="38"/>
      <c r="P11" s="38"/>
      <c r="Q11" s="38"/>
      <c r="R11" s="39"/>
      <c r="S11" s="39"/>
      <c r="T11" s="39"/>
      <c r="U11" s="39"/>
      <c r="V11" s="39"/>
      <c r="W11" s="100">
        <f t="shared" si="2"/>
        <v>0</v>
      </c>
      <c r="X11" s="100">
        <f>IF(Y11="",D11+E11+H11+K11+L11+M11+W11,H11)</f>
        <v>153</v>
      </c>
      <c r="Y11" s="101"/>
    </row>
    <row r="12" spans="1:25" ht="12.75">
      <c r="A12" s="96">
        <v>6315</v>
      </c>
      <c r="B12" s="102">
        <v>50050</v>
      </c>
      <c r="C12" s="103" t="s">
        <v>48</v>
      </c>
      <c r="D12" s="34">
        <v>75</v>
      </c>
      <c r="E12" s="34">
        <f t="shared" si="0"/>
        <v>25</v>
      </c>
      <c r="F12" s="40">
        <v>8</v>
      </c>
      <c r="G12" s="100">
        <f t="shared" si="3"/>
        <v>0.2</v>
      </c>
      <c r="H12" s="100">
        <f>+F12*G12</f>
        <v>1.6</v>
      </c>
      <c r="I12" s="36"/>
      <c r="J12" s="100">
        <f t="shared" si="4"/>
        <v>40</v>
      </c>
      <c r="K12" s="100">
        <f t="shared" si="5"/>
        <v>0</v>
      </c>
      <c r="L12" s="37"/>
      <c r="M12" s="37"/>
      <c r="N12" s="38"/>
      <c r="O12" s="38"/>
      <c r="P12" s="38"/>
      <c r="Q12" s="38"/>
      <c r="R12" s="39"/>
      <c r="S12" s="39"/>
      <c r="T12" s="39"/>
      <c r="U12" s="39"/>
      <c r="V12" s="39"/>
      <c r="W12" s="100">
        <f t="shared" si="2"/>
        <v>0</v>
      </c>
      <c r="X12" s="100">
        <f>IF(Y12="",D12+E12+H12+K12+L12+M12+W12,H12)</f>
        <v>101.6</v>
      </c>
      <c r="Y12" s="101"/>
    </row>
    <row r="13" spans="1:25" s="107" customFormat="1" ht="12.75">
      <c r="A13" s="96">
        <v>6318</v>
      </c>
      <c r="B13" s="97">
        <v>50150</v>
      </c>
      <c r="C13" s="104" t="s">
        <v>49</v>
      </c>
      <c r="D13" s="41"/>
      <c r="E13" s="41">
        <f t="shared" si="0"/>
        <v>25</v>
      </c>
      <c r="F13" s="42">
        <v>63</v>
      </c>
      <c r="G13" s="105">
        <f t="shared" si="3"/>
        <v>0.2</v>
      </c>
      <c r="H13" s="105">
        <f t="shared" si="1"/>
        <v>12.600000000000001</v>
      </c>
      <c r="I13" s="36">
        <v>1</v>
      </c>
      <c r="J13" s="100">
        <f t="shared" si="4"/>
        <v>40</v>
      </c>
      <c r="K13" s="100">
        <f>I13*J13</f>
        <v>40</v>
      </c>
      <c r="L13" s="43"/>
      <c r="M13" s="43"/>
      <c r="N13" s="44"/>
      <c r="O13" s="44"/>
      <c r="P13" s="44"/>
      <c r="Q13" s="44"/>
      <c r="R13" s="43"/>
      <c r="S13" s="43"/>
      <c r="T13" s="43"/>
      <c r="U13" s="43"/>
      <c r="V13" s="43"/>
      <c r="W13" s="105">
        <f t="shared" si="2"/>
        <v>0</v>
      </c>
      <c r="X13" s="105">
        <f>IF(Y13="",D13+E13+H13+K13+L13+M13+W13,H13)</f>
        <v>77.6</v>
      </c>
      <c r="Y13" s="106"/>
    </row>
    <row r="14" spans="1:25" ht="12.75">
      <c r="A14" s="96">
        <v>6318</v>
      </c>
      <c r="B14" s="97">
        <v>50151</v>
      </c>
      <c r="C14" s="108" t="s">
        <v>50</v>
      </c>
      <c r="D14" s="34"/>
      <c r="E14" s="34">
        <f t="shared" si="0"/>
        <v>25</v>
      </c>
      <c r="F14" s="40">
        <v>68</v>
      </c>
      <c r="G14" s="100">
        <f t="shared" si="3"/>
        <v>0.2</v>
      </c>
      <c r="H14" s="100">
        <f t="shared" si="1"/>
        <v>13.600000000000001</v>
      </c>
      <c r="I14" s="36"/>
      <c r="J14" s="100">
        <f t="shared" si="4"/>
        <v>40</v>
      </c>
      <c r="K14" s="100">
        <f t="shared" si="5"/>
        <v>0</v>
      </c>
      <c r="L14" s="39"/>
      <c r="M14" s="39"/>
      <c r="N14" s="38"/>
      <c r="O14" s="38"/>
      <c r="P14" s="38"/>
      <c r="Q14" s="38"/>
      <c r="R14" s="39"/>
      <c r="S14" s="39"/>
      <c r="T14" s="39"/>
      <c r="U14" s="39"/>
      <c r="V14" s="39"/>
      <c r="W14" s="100">
        <f t="shared" si="2"/>
        <v>0</v>
      </c>
      <c r="X14" s="100">
        <f>IF(Y14="",D14+E14+H14+K14+L14+M14+W14,H14)</f>
        <v>38.6</v>
      </c>
      <c r="Y14" s="101"/>
    </row>
    <row r="15" spans="1:25" ht="12.75">
      <c r="A15" s="96">
        <v>6318</v>
      </c>
      <c r="B15" s="97">
        <v>50152</v>
      </c>
      <c r="C15" s="98" t="s">
        <v>51</v>
      </c>
      <c r="D15" s="33"/>
      <c r="E15" s="34">
        <f t="shared" si="0"/>
        <v>25</v>
      </c>
      <c r="F15" s="40">
        <v>109</v>
      </c>
      <c r="G15" s="100">
        <f t="shared" si="3"/>
        <v>0.2</v>
      </c>
      <c r="H15" s="100">
        <f t="shared" si="1"/>
        <v>21.8</v>
      </c>
      <c r="I15" s="36"/>
      <c r="J15" s="100">
        <f t="shared" si="4"/>
        <v>40</v>
      </c>
      <c r="K15" s="100">
        <f t="shared" si="5"/>
        <v>0</v>
      </c>
      <c r="L15" s="39"/>
      <c r="M15" s="39"/>
      <c r="N15" s="38"/>
      <c r="O15" s="38"/>
      <c r="P15" s="38"/>
      <c r="Q15" s="38"/>
      <c r="R15" s="39"/>
      <c r="S15" s="39"/>
      <c r="T15" s="39"/>
      <c r="U15" s="39"/>
      <c r="V15" s="39"/>
      <c r="W15" s="100">
        <f t="shared" si="2"/>
        <v>0</v>
      </c>
      <c r="X15" s="100">
        <f>IF(Y15="",D15+E15+H15+K15+L15+M15+W15,H15)</f>
        <v>46.8</v>
      </c>
      <c r="Y15" s="101"/>
    </row>
    <row r="16" spans="1:25" ht="12.75">
      <c r="A16" s="96">
        <v>6318</v>
      </c>
      <c r="B16" s="97">
        <v>50153</v>
      </c>
      <c r="C16" s="103" t="s">
        <v>52</v>
      </c>
      <c r="D16" s="34"/>
      <c r="E16" s="34">
        <f t="shared" si="0"/>
        <v>25</v>
      </c>
      <c r="F16" s="40">
        <v>18</v>
      </c>
      <c r="G16" s="100">
        <f t="shared" si="3"/>
        <v>0.2</v>
      </c>
      <c r="H16" s="100">
        <f t="shared" si="1"/>
        <v>3.6</v>
      </c>
      <c r="I16" s="36"/>
      <c r="J16" s="100">
        <f t="shared" si="4"/>
        <v>40</v>
      </c>
      <c r="K16" s="100">
        <f t="shared" si="5"/>
        <v>0</v>
      </c>
      <c r="L16" s="39"/>
      <c r="M16" s="39"/>
      <c r="N16" s="38"/>
      <c r="O16" s="38"/>
      <c r="P16" s="38"/>
      <c r="Q16" s="38"/>
      <c r="R16" s="39"/>
      <c r="S16" s="39"/>
      <c r="T16" s="39"/>
      <c r="U16" s="39"/>
      <c r="V16" s="39"/>
      <c r="W16" s="100">
        <f t="shared" si="2"/>
        <v>0</v>
      </c>
      <c r="X16" s="100">
        <f>IF(Y16="",D16+E16+H16+K16+L16+M16+W16,H16)</f>
        <v>28.6</v>
      </c>
      <c r="Y16" s="101"/>
    </row>
    <row r="17" spans="1:25" ht="12.75">
      <c r="A17" s="96">
        <v>6318</v>
      </c>
      <c r="B17" s="97">
        <v>50154</v>
      </c>
      <c r="C17" s="104" t="s">
        <v>53</v>
      </c>
      <c r="D17" s="34"/>
      <c r="E17" s="34">
        <f t="shared" si="0"/>
        <v>25</v>
      </c>
      <c r="F17" s="40">
        <v>158</v>
      </c>
      <c r="G17" s="100">
        <f t="shared" si="3"/>
        <v>0.2</v>
      </c>
      <c r="H17" s="100">
        <f t="shared" si="1"/>
        <v>31.6</v>
      </c>
      <c r="I17" s="36"/>
      <c r="J17" s="100">
        <f t="shared" si="4"/>
        <v>40</v>
      </c>
      <c r="K17" s="100">
        <f t="shared" si="5"/>
        <v>0</v>
      </c>
      <c r="L17" s="39"/>
      <c r="M17" s="39"/>
      <c r="N17" s="38"/>
      <c r="O17" s="38"/>
      <c r="P17" s="38"/>
      <c r="Q17" s="38"/>
      <c r="R17" s="39"/>
      <c r="S17" s="39"/>
      <c r="T17" s="39"/>
      <c r="U17" s="39"/>
      <c r="V17" s="39"/>
      <c r="W17" s="100">
        <f t="shared" si="2"/>
        <v>0</v>
      </c>
      <c r="X17" s="100">
        <f>IF(Y17="",D17+E17+H17+K17+L17+M17+W17,H17)</f>
        <v>56.6</v>
      </c>
      <c r="Y17" s="101"/>
    </row>
    <row r="18" spans="1:25" ht="12.75">
      <c r="A18" s="96">
        <v>6318</v>
      </c>
      <c r="B18" s="97">
        <v>50155</v>
      </c>
      <c r="C18" s="104" t="s">
        <v>54</v>
      </c>
      <c r="D18" s="34"/>
      <c r="E18" s="34">
        <f t="shared" si="0"/>
        <v>25</v>
      </c>
      <c r="F18" s="40">
        <v>166</v>
      </c>
      <c r="G18" s="100">
        <f t="shared" si="3"/>
        <v>0.2</v>
      </c>
      <c r="H18" s="100">
        <f t="shared" si="1"/>
        <v>33.2</v>
      </c>
      <c r="I18" s="36"/>
      <c r="J18" s="100">
        <f t="shared" si="4"/>
        <v>40</v>
      </c>
      <c r="K18" s="100">
        <f t="shared" si="5"/>
        <v>0</v>
      </c>
      <c r="L18" s="39"/>
      <c r="M18" s="39"/>
      <c r="N18" s="38"/>
      <c r="O18" s="38"/>
      <c r="P18" s="38"/>
      <c r="Q18" s="38"/>
      <c r="R18" s="39"/>
      <c r="S18" s="39"/>
      <c r="T18" s="39"/>
      <c r="U18" s="39"/>
      <c r="V18" s="39"/>
      <c r="W18" s="100">
        <f t="shared" si="2"/>
        <v>0</v>
      </c>
      <c r="X18" s="100">
        <f>IF(Y18="",D18+E18+H18+K18+L18+M18+W18,H18)</f>
        <v>58.2</v>
      </c>
      <c r="Y18" s="101"/>
    </row>
    <row r="19" spans="1:25" ht="12.75">
      <c r="A19" s="96">
        <v>6318</v>
      </c>
      <c r="B19" s="97">
        <v>50156</v>
      </c>
      <c r="C19" s="104" t="s">
        <v>55</v>
      </c>
      <c r="D19" s="34"/>
      <c r="E19" s="34">
        <f t="shared" si="0"/>
        <v>25</v>
      </c>
      <c r="F19" s="40">
        <v>987</v>
      </c>
      <c r="G19" s="100">
        <f t="shared" si="3"/>
        <v>0.2</v>
      </c>
      <c r="H19" s="100">
        <f t="shared" si="1"/>
        <v>197.4</v>
      </c>
      <c r="I19" s="36"/>
      <c r="J19" s="100">
        <f t="shared" si="4"/>
        <v>40</v>
      </c>
      <c r="K19" s="100">
        <f t="shared" si="5"/>
        <v>0</v>
      </c>
      <c r="L19" s="39"/>
      <c r="M19" s="39"/>
      <c r="N19" s="38"/>
      <c r="O19" s="38"/>
      <c r="P19" s="38"/>
      <c r="Q19" s="38"/>
      <c r="R19" s="39"/>
      <c r="S19" s="39"/>
      <c r="T19" s="39"/>
      <c r="U19" s="39"/>
      <c r="V19" s="39"/>
      <c r="W19" s="100">
        <f t="shared" si="2"/>
        <v>0</v>
      </c>
      <c r="X19" s="100">
        <f>IF(Y19="",D19+E19+H19+K19+L19+M19+W19,H19)</f>
        <v>222.4</v>
      </c>
      <c r="Y19" s="101"/>
    </row>
    <row r="20" spans="1:25" ht="12.75">
      <c r="A20" s="96">
        <v>6318</v>
      </c>
      <c r="B20" s="97">
        <v>50157</v>
      </c>
      <c r="C20" s="104" t="s">
        <v>56</v>
      </c>
      <c r="D20" s="34"/>
      <c r="E20" s="34">
        <f t="shared" si="0"/>
        <v>25</v>
      </c>
      <c r="F20" s="40">
        <v>193</v>
      </c>
      <c r="G20" s="100">
        <f t="shared" si="3"/>
        <v>0.2</v>
      </c>
      <c r="H20" s="100">
        <f t="shared" si="1"/>
        <v>38.6</v>
      </c>
      <c r="I20" s="36"/>
      <c r="J20" s="100">
        <f t="shared" si="4"/>
        <v>40</v>
      </c>
      <c r="K20" s="100">
        <f t="shared" si="5"/>
        <v>0</v>
      </c>
      <c r="L20" s="39"/>
      <c r="M20" s="39"/>
      <c r="N20" s="38"/>
      <c r="O20" s="38"/>
      <c r="P20" s="38"/>
      <c r="Q20" s="38"/>
      <c r="R20" s="39"/>
      <c r="S20" s="39"/>
      <c r="T20" s="39"/>
      <c r="U20" s="39"/>
      <c r="V20" s="39"/>
      <c r="W20" s="100">
        <f t="shared" si="2"/>
        <v>0</v>
      </c>
      <c r="X20" s="100">
        <f>IF(Y20="",D20+E20+H20+K20+L20+M20+W20,H20)</f>
        <v>63.6</v>
      </c>
      <c r="Y20" s="101"/>
    </row>
    <row r="21" spans="1:25" ht="12.75">
      <c r="A21" s="96">
        <v>6318</v>
      </c>
      <c r="B21" s="97">
        <v>50158</v>
      </c>
      <c r="C21" s="104" t="s">
        <v>57</v>
      </c>
      <c r="D21" s="34"/>
      <c r="E21" s="34">
        <f t="shared" si="0"/>
        <v>25</v>
      </c>
      <c r="F21" s="40">
        <v>38</v>
      </c>
      <c r="G21" s="100">
        <f t="shared" si="3"/>
        <v>0.2</v>
      </c>
      <c r="H21" s="100">
        <f t="shared" si="1"/>
        <v>7.6000000000000005</v>
      </c>
      <c r="I21" s="36"/>
      <c r="J21" s="100">
        <f t="shared" si="4"/>
        <v>40</v>
      </c>
      <c r="K21" s="100">
        <f t="shared" si="5"/>
        <v>0</v>
      </c>
      <c r="L21" s="39"/>
      <c r="M21" s="39"/>
      <c r="N21" s="38"/>
      <c r="O21" s="38"/>
      <c r="P21" s="38"/>
      <c r="Q21" s="38"/>
      <c r="R21" s="39"/>
      <c r="S21" s="39"/>
      <c r="T21" s="39"/>
      <c r="U21" s="39"/>
      <c r="V21" s="39"/>
      <c r="W21" s="100">
        <f t="shared" si="2"/>
        <v>0</v>
      </c>
      <c r="X21" s="100">
        <f>IF(Y21="",D21+E21+H21+K21+L21+M21+W21,H21)</f>
        <v>32.6</v>
      </c>
      <c r="Y21" s="101"/>
    </row>
    <row r="22" spans="1:25" ht="12.75">
      <c r="A22" s="96">
        <v>6318</v>
      </c>
      <c r="B22" s="97">
        <v>50159</v>
      </c>
      <c r="C22" s="104" t="s">
        <v>58</v>
      </c>
      <c r="D22" s="34"/>
      <c r="E22" s="34">
        <f t="shared" si="0"/>
        <v>25</v>
      </c>
      <c r="F22" s="40">
        <v>67</v>
      </c>
      <c r="G22" s="100">
        <f t="shared" si="3"/>
        <v>0.2</v>
      </c>
      <c r="H22" s="100">
        <f t="shared" si="1"/>
        <v>13.4</v>
      </c>
      <c r="I22" s="36"/>
      <c r="J22" s="100">
        <f t="shared" si="4"/>
        <v>40</v>
      </c>
      <c r="K22" s="100">
        <f t="shared" si="5"/>
        <v>0</v>
      </c>
      <c r="L22" s="39"/>
      <c r="M22" s="39"/>
      <c r="N22" s="38"/>
      <c r="O22" s="38"/>
      <c r="P22" s="38"/>
      <c r="Q22" s="38"/>
      <c r="R22" s="39"/>
      <c r="S22" s="39"/>
      <c r="T22" s="39"/>
      <c r="U22" s="39"/>
      <c r="V22" s="39"/>
      <c r="W22" s="100">
        <f t="shared" si="2"/>
        <v>0</v>
      </c>
      <c r="X22" s="100">
        <f>IF(Y22="",D22+E22+H22+K22+L22+M22+W22,H22)</f>
        <v>38.4</v>
      </c>
      <c r="Y22" s="101"/>
    </row>
    <row r="23" spans="1:25" ht="12.75">
      <c r="A23" s="96">
        <v>6318</v>
      </c>
      <c r="B23" s="97">
        <v>50160</v>
      </c>
      <c r="C23" s="104" t="s">
        <v>59</v>
      </c>
      <c r="D23" s="34"/>
      <c r="E23" s="34">
        <f t="shared" si="0"/>
        <v>25</v>
      </c>
      <c r="F23" s="40">
        <v>42</v>
      </c>
      <c r="G23" s="100">
        <f t="shared" si="3"/>
        <v>0.2</v>
      </c>
      <c r="H23" s="100">
        <f t="shared" si="1"/>
        <v>8.4</v>
      </c>
      <c r="I23" s="36"/>
      <c r="J23" s="100">
        <f t="shared" si="4"/>
        <v>40</v>
      </c>
      <c r="K23" s="100">
        <f t="shared" si="5"/>
        <v>0</v>
      </c>
      <c r="L23" s="39"/>
      <c r="M23" s="39"/>
      <c r="N23" s="38"/>
      <c r="O23" s="38"/>
      <c r="P23" s="38"/>
      <c r="Q23" s="38"/>
      <c r="R23" s="39"/>
      <c r="S23" s="39"/>
      <c r="T23" s="39"/>
      <c r="U23" s="39"/>
      <c r="V23" s="39"/>
      <c r="W23" s="100">
        <f t="shared" si="2"/>
        <v>0</v>
      </c>
      <c r="X23" s="100">
        <f>IF(Y23="",D23+E23+H23+K23+L23+M23+W23,H23)</f>
        <v>33.4</v>
      </c>
      <c r="Y23" s="101"/>
    </row>
    <row r="24" spans="1:25" ht="12.75">
      <c r="A24" s="96">
        <v>6318</v>
      </c>
      <c r="B24" s="97">
        <v>50161</v>
      </c>
      <c r="C24" s="104" t="s">
        <v>60</v>
      </c>
      <c r="D24" s="34"/>
      <c r="E24" s="34">
        <f t="shared" si="0"/>
        <v>25</v>
      </c>
      <c r="F24" s="40">
        <v>25</v>
      </c>
      <c r="G24" s="100">
        <f t="shared" si="3"/>
        <v>0.2</v>
      </c>
      <c r="H24" s="100">
        <f t="shared" si="1"/>
        <v>5</v>
      </c>
      <c r="I24" s="36"/>
      <c r="J24" s="100">
        <f t="shared" si="4"/>
        <v>40</v>
      </c>
      <c r="K24" s="100">
        <f t="shared" si="5"/>
        <v>0</v>
      </c>
      <c r="L24" s="39"/>
      <c r="M24" s="39"/>
      <c r="N24" s="38"/>
      <c r="O24" s="38"/>
      <c r="P24" s="38"/>
      <c r="Q24" s="38"/>
      <c r="R24" s="39"/>
      <c r="S24" s="39"/>
      <c r="T24" s="39"/>
      <c r="U24" s="39"/>
      <c r="V24" s="39"/>
      <c r="W24" s="100">
        <f t="shared" si="2"/>
        <v>0</v>
      </c>
      <c r="X24" s="100">
        <f>IF(Y24="",D24+E24+H24+K24+L24+M24+W24,H24)</f>
        <v>30</v>
      </c>
      <c r="Y24" s="101"/>
    </row>
    <row r="25" spans="1:25" ht="12.75">
      <c r="A25" s="96">
        <v>6318</v>
      </c>
      <c r="B25" s="97">
        <v>50162</v>
      </c>
      <c r="C25" s="104" t="s">
        <v>61</v>
      </c>
      <c r="D25" s="34"/>
      <c r="E25" s="34">
        <f t="shared" si="0"/>
        <v>25</v>
      </c>
      <c r="F25" s="40">
        <v>7</v>
      </c>
      <c r="G25" s="100">
        <f t="shared" si="3"/>
        <v>0.2</v>
      </c>
      <c r="H25" s="100">
        <f t="shared" si="1"/>
        <v>1.4000000000000001</v>
      </c>
      <c r="I25" s="36"/>
      <c r="J25" s="100">
        <f t="shared" si="4"/>
        <v>40</v>
      </c>
      <c r="K25" s="100">
        <f t="shared" si="5"/>
        <v>0</v>
      </c>
      <c r="L25" s="39"/>
      <c r="M25" s="39"/>
      <c r="N25" s="38"/>
      <c r="O25" s="38"/>
      <c r="P25" s="38"/>
      <c r="Q25" s="38"/>
      <c r="R25" s="39"/>
      <c r="S25" s="39"/>
      <c r="T25" s="39"/>
      <c r="U25" s="39"/>
      <c r="V25" s="39"/>
      <c r="W25" s="100">
        <f t="shared" si="2"/>
        <v>0</v>
      </c>
      <c r="X25" s="100">
        <f>IF(Y25="",D25+E25+H25+K25+L25+M25+W25,H25)</f>
        <v>26.4</v>
      </c>
      <c r="Y25" s="101"/>
    </row>
    <row r="26" spans="1:25" ht="12.75">
      <c r="A26" s="96">
        <v>6318</v>
      </c>
      <c r="B26" s="97">
        <v>50164</v>
      </c>
      <c r="C26" s="104" t="s">
        <v>62</v>
      </c>
      <c r="D26" s="34"/>
      <c r="E26" s="34">
        <f t="shared" si="0"/>
        <v>25</v>
      </c>
      <c r="F26" s="40">
        <v>23</v>
      </c>
      <c r="G26" s="100">
        <f t="shared" si="3"/>
        <v>0.2</v>
      </c>
      <c r="H26" s="100">
        <f t="shared" si="1"/>
        <v>4.6000000000000005</v>
      </c>
      <c r="I26" s="36"/>
      <c r="J26" s="100">
        <f t="shared" si="4"/>
        <v>40</v>
      </c>
      <c r="K26" s="100">
        <f t="shared" si="5"/>
        <v>0</v>
      </c>
      <c r="L26" s="39"/>
      <c r="M26" s="39"/>
      <c r="N26" s="38"/>
      <c r="O26" s="38"/>
      <c r="P26" s="38"/>
      <c r="Q26" s="38"/>
      <c r="R26" s="39"/>
      <c r="S26" s="39"/>
      <c r="T26" s="39"/>
      <c r="U26" s="39"/>
      <c r="V26" s="39"/>
      <c r="W26" s="100">
        <f t="shared" si="2"/>
        <v>0</v>
      </c>
      <c r="X26" s="100">
        <f>IF(Y26="",D26+E26+H26+K26+L26+M26+W26,H26)</f>
        <v>29.6</v>
      </c>
      <c r="Y26" s="101"/>
    </row>
    <row r="27" spans="1:25" ht="12.75">
      <c r="A27" s="96">
        <v>6318</v>
      </c>
      <c r="B27" s="97">
        <v>50170</v>
      </c>
      <c r="C27" s="104" t="s">
        <v>63</v>
      </c>
      <c r="D27" s="34"/>
      <c r="E27" s="34">
        <f t="shared" si="0"/>
        <v>25</v>
      </c>
      <c r="F27" s="40">
        <v>63</v>
      </c>
      <c r="G27" s="100">
        <f t="shared" si="3"/>
        <v>0.2</v>
      </c>
      <c r="H27" s="100">
        <f t="shared" si="1"/>
        <v>12.600000000000001</v>
      </c>
      <c r="I27" s="36"/>
      <c r="J27" s="100">
        <f t="shared" si="4"/>
        <v>40</v>
      </c>
      <c r="K27" s="100">
        <f t="shared" si="5"/>
        <v>0</v>
      </c>
      <c r="L27" s="39"/>
      <c r="M27" s="39"/>
      <c r="N27" s="38"/>
      <c r="O27" s="38"/>
      <c r="P27" s="38"/>
      <c r="Q27" s="38"/>
      <c r="R27" s="39"/>
      <c r="S27" s="39"/>
      <c r="T27" s="39"/>
      <c r="U27" s="39"/>
      <c r="V27" s="39"/>
      <c r="W27" s="100">
        <f t="shared" si="2"/>
        <v>0</v>
      </c>
      <c r="X27" s="100">
        <f>IF(Y27="",D27+E27+H27+K27+L27+M27+W27,H27)</f>
        <v>37.6</v>
      </c>
      <c r="Y27" s="101"/>
    </row>
    <row r="28" spans="1:25" ht="12.75">
      <c r="A28" s="96">
        <v>6318</v>
      </c>
      <c r="B28" s="97">
        <v>50171</v>
      </c>
      <c r="C28" s="104" t="s">
        <v>64</v>
      </c>
      <c r="D28" s="34"/>
      <c r="E28" s="34">
        <f t="shared" si="0"/>
        <v>25</v>
      </c>
      <c r="F28" s="40">
        <v>68</v>
      </c>
      <c r="G28" s="100">
        <f t="shared" si="3"/>
        <v>0.2</v>
      </c>
      <c r="H28" s="100">
        <f t="shared" si="1"/>
        <v>13.600000000000001</v>
      </c>
      <c r="I28" s="36"/>
      <c r="J28" s="100">
        <f t="shared" si="4"/>
        <v>40</v>
      </c>
      <c r="K28" s="100">
        <f t="shared" si="5"/>
        <v>0</v>
      </c>
      <c r="L28" s="39"/>
      <c r="M28" s="39"/>
      <c r="N28" s="38"/>
      <c r="O28" s="38"/>
      <c r="P28" s="38"/>
      <c r="Q28" s="38"/>
      <c r="R28" s="39"/>
      <c r="S28" s="39"/>
      <c r="T28" s="39"/>
      <c r="U28" s="39"/>
      <c r="V28" s="39"/>
      <c r="W28" s="100">
        <f t="shared" si="2"/>
        <v>0</v>
      </c>
      <c r="X28" s="100">
        <f>IF(Y28="",D28+E28+H28+K28+L28+M28+W28,H28)</f>
        <v>38.6</v>
      </c>
      <c r="Y28" s="101"/>
    </row>
    <row r="29" spans="1:25" ht="12.75">
      <c r="A29" s="96">
        <v>6318</v>
      </c>
      <c r="B29" s="97">
        <v>50172</v>
      </c>
      <c r="C29" s="104" t="s">
        <v>65</v>
      </c>
      <c r="D29" s="34"/>
      <c r="E29" s="34">
        <f t="shared" si="0"/>
        <v>25</v>
      </c>
      <c r="F29" s="40">
        <v>285</v>
      </c>
      <c r="G29" s="100">
        <f t="shared" si="3"/>
        <v>0.2</v>
      </c>
      <c r="H29" s="100">
        <f t="shared" si="1"/>
        <v>57</v>
      </c>
      <c r="I29" s="36"/>
      <c r="J29" s="100">
        <f t="shared" si="4"/>
        <v>40</v>
      </c>
      <c r="K29" s="100">
        <f t="shared" si="5"/>
        <v>0</v>
      </c>
      <c r="L29" s="39"/>
      <c r="M29" s="39"/>
      <c r="N29" s="38"/>
      <c r="O29" s="38"/>
      <c r="P29" s="38"/>
      <c r="Q29" s="38"/>
      <c r="R29" s="39"/>
      <c r="S29" s="39"/>
      <c r="T29" s="39"/>
      <c r="U29" s="39"/>
      <c r="V29" s="39"/>
      <c r="W29" s="100">
        <f t="shared" si="2"/>
        <v>0</v>
      </c>
      <c r="X29" s="100">
        <f>IF(Y29="",D29+E29+H29+K29+L29+M29+W29,H29)</f>
        <v>82</v>
      </c>
      <c r="Y29" s="101"/>
    </row>
    <row r="30" spans="1:25" ht="12.75">
      <c r="A30" s="96">
        <v>6318</v>
      </c>
      <c r="B30" s="97">
        <v>50173</v>
      </c>
      <c r="C30" s="104" t="s">
        <v>66</v>
      </c>
      <c r="D30" s="34"/>
      <c r="E30" s="34">
        <f t="shared" si="0"/>
        <v>25</v>
      </c>
      <c r="F30" s="40">
        <v>166</v>
      </c>
      <c r="G30" s="100">
        <f t="shared" si="3"/>
        <v>0.2</v>
      </c>
      <c r="H30" s="100">
        <f t="shared" si="1"/>
        <v>33.2</v>
      </c>
      <c r="I30" s="36"/>
      <c r="J30" s="100">
        <f t="shared" si="4"/>
        <v>40</v>
      </c>
      <c r="K30" s="100">
        <f t="shared" si="5"/>
        <v>0</v>
      </c>
      <c r="L30" s="39"/>
      <c r="M30" s="39"/>
      <c r="N30" s="38"/>
      <c r="O30" s="38"/>
      <c r="P30" s="38"/>
      <c r="Q30" s="38"/>
      <c r="R30" s="39"/>
      <c r="S30" s="39"/>
      <c r="T30" s="39"/>
      <c r="U30" s="39"/>
      <c r="V30" s="39"/>
      <c r="W30" s="100">
        <f t="shared" si="2"/>
        <v>0</v>
      </c>
      <c r="X30" s="100">
        <f>IF(Y30="",D30+E30+H30+K30+L30+M30+W30,H30)</f>
        <v>58.2</v>
      </c>
      <c r="Y30" s="101"/>
    </row>
    <row r="31" spans="1:25" ht="12.75">
      <c r="A31" s="96">
        <v>6318</v>
      </c>
      <c r="B31" s="97">
        <v>50174</v>
      </c>
      <c r="C31" s="104" t="s">
        <v>67</v>
      </c>
      <c r="D31" s="34"/>
      <c r="E31" s="34">
        <f t="shared" si="0"/>
        <v>25</v>
      </c>
      <c r="F31" s="40">
        <v>67</v>
      </c>
      <c r="G31" s="100">
        <f t="shared" si="3"/>
        <v>0.2</v>
      </c>
      <c r="H31" s="100">
        <f t="shared" si="1"/>
        <v>13.4</v>
      </c>
      <c r="I31" s="36"/>
      <c r="J31" s="100">
        <f t="shared" si="4"/>
        <v>40</v>
      </c>
      <c r="K31" s="100">
        <f t="shared" si="5"/>
        <v>0</v>
      </c>
      <c r="L31" s="39"/>
      <c r="M31" s="39"/>
      <c r="N31" s="38"/>
      <c r="O31" s="38"/>
      <c r="P31" s="38"/>
      <c r="Q31" s="38"/>
      <c r="R31" s="39"/>
      <c r="S31" s="39"/>
      <c r="T31" s="39"/>
      <c r="U31" s="39"/>
      <c r="V31" s="39"/>
      <c r="W31" s="100">
        <f t="shared" si="2"/>
        <v>0</v>
      </c>
      <c r="X31" s="100">
        <f>IF(Y31="",D31+E31+H31+K31+L31+M31+W31,H31)</f>
        <v>38.4</v>
      </c>
      <c r="Y31" s="101"/>
    </row>
    <row r="32" spans="1:25" ht="12.75">
      <c r="A32" s="96">
        <v>6318</v>
      </c>
      <c r="B32" s="97">
        <v>50175</v>
      </c>
      <c r="C32" s="104" t="s">
        <v>68</v>
      </c>
      <c r="D32" s="34"/>
      <c r="E32" s="34">
        <f t="shared" si="0"/>
        <v>25</v>
      </c>
      <c r="F32" s="40">
        <v>349</v>
      </c>
      <c r="G32" s="100">
        <f t="shared" si="3"/>
        <v>0.2</v>
      </c>
      <c r="H32" s="100">
        <f t="shared" si="1"/>
        <v>69.8</v>
      </c>
      <c r="I32" s="36"/>
      <c r="J32" s="100">
        <f t="shared" si="4"/>
        <v>40</v>
      </c>
      <c r="K32" s="100">
        <f t="shared" si="5"/>
        <v>0</v>
      </c>
      <c r="L32" s="39"/>
      <c r="M32" s="39"/>
      <c r="N32" s="38"/>
      <c r="O32" s="38"/>
      <c r="P32" s="38"/>
      <c r="Q32" s="38"/>
      <c r="R32" s="39"/>
      <c r="S32" s="39"/>
      <c r="T32" s="39"/>
      <c r="U32" s="39"/>
      <c r="V32" s="39"/>
      <c r="W32" s="100">
        <f t="shared" si="2"/>
        <v>0</v>
      </c>
      <c r="X32" s="100">
        <f>IF(Y32="",D32+E32+H32+K32+L32+M32+W32,H32)</f>
        <v>94.8</v>
      </c>
      <c r="Y32" s="101"/>
    </row>
    <row r="33" spans="1:25" ht="12.75">
      <c r="A33" s="96">
        <v>6318</v>
      </c>
      <c r="B33" s="97">
        <v>50176</v>
      </c>
      <c r="C33" s="104" t="s">
        <v>69</v>
      </c>
      <c r="D33" s="34"/>
      <c r="E33" s="34">
        <f t="shared" si="0"/>
        <v>25</v>
      </c>
      <c r="F33" s="40">
        <v>988</v>
      </c>
      <c r="G33" s="100">
        <f t="shared" si="3"/>
        <v>0.2</v>
      </c>
      <c r="H33" s="100">
        <f t="shared" si="1"/>
        <v>197.60000000000002</v>
      </c>
      <c r="I33" s="36"/>
      <c r="J33" s="100">
        <f t="shared" si="4"/>
        <v>40</v>
      </c>
      <c r="K33" s="100">
        <f t="shared" si="5"/>
        <v>0</v>
      </c>
      <c r="L33" s="39"/>
      <c r="M33" s="39"/>
      <c r="N33" s="38"/>
      <c r="O33" s="38"/>
      <c r="P33" s="38"/>
      <c r="Q33" s="38"/>
      <c r="R33" s="39"/>
      <c r="S33" s="39"/>
      <c r="T33" s="39"/>
      <c r="U33" s="39"/>
      <c r="V33" s="39"/>
      <c r="W33" s="100">
        <f t="shared" si="2"/>
        <v>0</v>
      </c>
      <c r="X33" s="100">
        <f>IF(Y33="",D33+E33+H33+K33+L33+M33+W33,H33)</f>
        <v>222.60000000000002</v>
      </c>
      <c r="Y33" s="101"/>
    </row>
    <row r="34" spans="1:25" ht="12.75">
      <c r="A34" s="96">
        <v>6318</v>
      </c>
      <c r="B34" s="109">
        <v>50180</v>
      </c>
      <c r="C34" s="104" t="s">
        <v>70</v>
      </c>
      <c r="D34" s="34">
        <v>75</v>
      </c>
      <c r="E34" s="34">
        <f t="shared" si="0"/>
        <v>25</v>
      </c>
      <c r="F34" s="40">
        <v>1325</v>
      </c>
      <c r="G34" s="100">
        <f t="shared" si="3"/>
        <v>0.2</v>
      </c>
      <c r="H34" s="100">
        <f t="shared" si="1"/>
        <v>265</v>
      </c>
      <c r="I34" s="36"/>
      <c r="J34" s="100">
        <f t="shared" si="4"/>
        <v>40</v>
      </c>
      <c r="K34" s="100">
        <f t="shared" si="5"/>
        <v>0</v>
      </c>
      <c r="L34" s="39"/>
      <c r="M34" s="39"/>
      <c r="N34" s="38"/>
      <c r="O34" s="38"/>
      <c r="P34" s="38"/>
      <c r="Q34" s="38"/>
      <c r="R34" s="39"/>
      <c r="S34" s="39"/>
      <c r="T34" s="39"/>
      <c r="U34" s="39"/>
      <c r="V34" s="39"/>
      <c r="W34" s="100">
        <f t="shared" si="2"/>
        <v>0</v>
      </c>
      <c r="X34" s="100">
        <f>IF(Y34="",D34+E34+H34+K34+L34+M34+W34,H34)</f>
        <v>365</v>
      </c>
      <c r="Y34" s="101"/>
    </row>
    <row r="35" spans="1:25" ht="12.75">
      <c r="A35" s="96">
        <v>6318</v>
      </c>
      <c r="B35" s="110">
        <v>50183</v>
      </c>
      <c r="C35" s="104" t="s">
        <v>71</v>
      </c>
      <c r="D35" s="34"/>
      <c r="E35" s="34">
        <f t="shared" si="0"/>
        <v>25</v>
      </c>
      <c r="F35" s="40">
        <v>25</v>
      </c>
      <c r="G35" s="100">
        <f t="shared" si="3"/>
        <v>0.2</v>
      </c>
      <c r="H35" s="100">
        <f t="shared" si="1"/>
        <v>5</v>
      </c>
      <c r="I35" s="36"/>
      <c r="J35" s="100">
        <f t="shared" si="4"/>
        <v>40</v>
      </c>
      <c r="K35" s="100">
        <f t="shared" si="5"/>
        <v>0</v>
      </c>
      <c r="L35" s="39"/>
      <c r="M35" s="39"/>
      <c r="N35" s="38"/>
      <c r="O35" s="38"/>
      <c r="P35" s="38"/>
      <c r="Q35" s="38"/>
      <c r="R35" s="39"/>
      <c r="S35" s="39"/>
      <c r="T35" s="39"/>
      <c r="U35" s="39"/>
      <c r="V35" s="39"/>
      <c r="W35" s="100">
        <f t="shared" si="2"/>
        <v>0</v>
      </c>
      <c r="X35" s="100">
        <f>IF(Y35="",D35+E35+H35+K35+L35+M35+W35,H35)</f>
        <v>30</v>
      </c>
      <c r="Y35" s="101"/>
    </row>
    <row r="36" spans="1:25" ht="12.75">
      <c r="A36" s="96">
        <v>6318</v>
      </c>
      <c r="B36" s="110">
        <v>50184</v>
      </c>
      <c r="C36" s="24" t="s">
        <v>72</v>
      </c>
      <c r="D36" s="34"/>
      <c r="E36" s="34">
        <f t="shared" si="0"/>
        <v>25</v>
      </c>
      <c r="F36" s="40">
        <v>138</v>
      </c>
      <c r="G36" s="100">
        <f t="shared" si="3"/>
        <v>0.2</v>
      </c>
      <c r="H36" s="100">
        <f t="shared" si="1"/>
        <v>27.6</v>
      </c>
      <c r="I36" s="36"/>
      <c r="J36" s="100">
        <f t="shared" si="4"/>
        <v>40</v>
      </c>
      <c r="K36" s="100">
        <f t="shared" si="5"/>
        <v>0</v>
      </c>
      <c r="L36" s="39"/>
      <c r="M36" s="39"/>
      <c r="N36" s="38"/>
      <c r="O36" s="38"/>
      <c r="P36" s="38"/>
      <c r="Q36" s="38"/>
      <c r="R36" s="39"/>
      <c r="S36" s="39"/>
      <c r="T36" s="39"/>
      <c r="U36" s="39"/>
      <c r="V36" s="39"/>
      <c r="W36" s="100">
        <f t="shared" si="2"/>
        <v>0</v>
      </c>
      <c r="X36" s="100">
        <f>IF(Y36="",D36+E36+H36+K36+L36+M36+W36,H36)</f>
        <v>52.6</v>
      </c>
      <c r="Y36" s="101"/>
    </row>
    <row r="37" spans="1:25" ht="12.75">
      <c r="A37" s="96">
        <v>6318</v>
      </c>
      <c r="B37" s="97">
        <v>50186</v>
      </c>
      <c r="C37" s="104" t="s">
        <v>73</v>
      </c>
      <c r="D37" s="34"/>
      <c r="E37" s="34">
        <f t="shared" si="0"/>
        <v>25</v>
      </c>
      <c r="F37" s="40">
        <v>20</v>
      </c>
      <c r="G37" s="100">
        <f t="shared" si="3"/>
        <v>0.2</v>
      </c>
      <c r="H37" s="100">
        <f t="shared" si="1"/>
        <v>4</v>
      </c>
      <c r="I37" s="36"/>
      <c r="J37" s="100">
        <f t="shared" si="4"/>
        <v>40</v>
      </c>
      <c r="K37" s="100">
        <f t="shared" si="5"/>
        <v>0</v>
      </c>
      <c r="L37" s="39"/>
      <c r="M37" s="39"/>
      <c r="N37" s="38"/>
      <c r="O37" s="38"/>
      <c r="P37" s="38"/>
      <c r="Q37" s="38"/>
      <c r="R37" s="39"/>
      <c r="S37" s="39"/>
      <c r="T37" s="39"/>
      <c r="U37" s="39"/>
      <c r="V37" s="39"/>
      <c r="W37" s="100">
        <f t="shared" si="2"/>
        <v>0</v>
      </c>
      <c r="X37" s="100">
        <f>IF(Y37="",D37+E37+H37+K37+L37+M37+W37,H37)</f>
        <v>29</v>
      </c>
      <c r="Y37" s="101"/>
    </row>
    <row r="38" spans="1:25" ht="12.75">
      <c r="A38" s="96">
        <v>6318</v>
      </c>
      <c r="B38" s="110">
        <v>50190</v>
      </c>
      <c r="C38" s="104" t="s">
        <v>74</v>
      </c>
      <c r="D38" s="34"/>
      <c r="E38" s="34">
        <f t="shared" si="0"/>
        <v>25</v>
      </c>
      <c r="F38" s="40">
        <v>1325</v>
      </c>
      <c r="G38" s="100">
        <f t="shared" si="3"/>
        <v>0.2</v>
      </c>
      <c r="H38" s="100">
        <f t="shared" si="1"/>
        <v>265</v>
      </c>
      <c r="I38" s="36"/>
      <c r="J38" s="100">
        <f t="shared" si="4"/>
        <v>40</v>
      </c>
      <c r="K38" s="100">
        <f t="shared" si="5"/>
        <v>0</v>
      </c>
      <c r="L38" s="39"/>
      <c r="M38" s="39"/>
      <c r="N38" s="38"/>
      <c r="O38" s="38"/>
      <c r="P38" s="38"/>
      <c r="Q38" s="38"/>
      <c r="R38" s="39"/>
      <c r="S38" s="39"/>
      <c r="T38" s="39"/>
      <c r="U38" s="39"/>
      <c r="V38" s="39"/>
      <c r="W38" s="100">
        <f t="shared" si="2"/>
        <v>0</v>
      </c>
      <c r="X38" s="100">
        <f>IF(Y38="",D38+E38+H38+K38+L38+M38+W38,H38)</f>
        <v>290</v>
      </c>
      <c r="Y38" s="101"/>
    </row>
    <row r="39" spans="1:25" ht="12.75">
      <c r="A39" s="96">
        <v>6318</v>
      </c>
      <c r="B39" s="110">
        <v>50193</v>
      </c>
      <c r="C39" s="104" t="s">
        <v>75</v>
      </c>
      <c r="D39" s="34"/>
      <c r="E39" s="34">
        <f t="shared" si="0"/>
        <v>25</v>
      </c>
      <c r="F39" s="40">
        <v>25</v>
      </c>
      <c r="G39" s="100">
        <f t="shared" si="3"/>
        <v>0.2</v>
      </c>
      <c r="H39" s="100">
        <f t="shared" si="1"/>
        <v>5</v>
      </c>
      <c r="I39" s="36"/>
      <c r="J39" s="100">
        <f t="shared" si="4"/>
        <v>40</v>
      </c>
      <c r="K39" s="100">
        <f t="shared" si="5"/>
        <v>0</v>
      </c>
      <c r="L39" s="39"/>
      <c r="M39" s="39"/>
      <c r="N39" s="38"/>
      <c r="O39" s="38"/>
      <c r="P39" s="38"/>
      <c r="Q39" s="38"/>
      <c r="R39" s="39"/>
      <c r="S39" s="39"/>
      <c r="T39" s="39"/>
      <c r="U39" s="39"/>
      <c r="V39" s="39"/>
      <c r="W39" s="100">
        <f t="shared" si="2"/>
        <v>0</v>
      </c>
      <c r="X39" s="100">
        <f>IF(Y39="",D39+E39+H39+K39+L39+M39+W39,H39)</f>
        <v>30</v>
      </c>
      <c r="Y39" s="101"/>
    </row>
    <row r="40" spans="1:25" ht="12.75">
      <c r="A40" s="96">
        <v>6318</v>
      </c>
      <c r="B40" s="111">
        <v>50194</v>
      </c>
      <c r="C40" s="24" t="s">
        <v>76</v>
      </c>
      <c r="D40" s="34"/>
      <c r="E40" s="34">
        <f t="shared" si="0"/>
        <v>25</v>
      </c>
      <c r="F40" s="40">
        <v>138</v>
      </c>
      <c r="G40" s="100">
        <f t="shared" si="3"/>
        <v>0.2</v>
      </c>
      <c r="H40" s="100">
        <f t="shared" si="1"/>
        <v>27.6</v>
      </c>
      <c r="I40" s="36"/>
      <c r="J40" s="100">
        <f t="shared" si="4"/>
        <v>40</v>
      </c>
      <c r="K40" s="100">
        <f t="shared" si="5"/>
        <v>0</v>
      </c>
      <c r="L40" s="39"/>
      <c r="M40" s="39"/>
      <c r="N40" s="38"/>
      <c r="O40" s="38"/>
      <c r="P40" s="38"/>
      <c r="Q40" s="38"/>
      <c r="R40" s="39"/>
      <c r="S40" s="39"/>
      <c r="T40" s="39"/>
      <c r="U40" s="39"/>
      <c r="V40" s="39"/>
      <c r="W40" s="100">
        <f t="shared" si="2"/>
        <v>0</v>
      </c>
      <c r="X40" s="100">
        <f>IF(Y40="",D40+E40+H40+K40+L40+M40+W40,H40)</f>
        <v>52.6</v>
      </c>
      <c r="Y40" s="101"/>
    </row>
    <row r="41" spans="1:25" ht="12.75">
      <c r="A41" s="96">
        <v>6318</v>
      </c>
      <c r="B41" s="112" t="s">
        <v>77</v>
      </c>
      <c r="C41" s="24" t="s">
        <v>78</v>
      </c>
      <c r="D41" s="34"/>
      <c r="E41" s="34">
        <f t="shared" si="0"/>
        <v>25</v>
      </c>
      <c r="F41" s="40">
        <v>861</v>
      </c>
      <c r="G41" s="100">
        <f t="shared" si="3"/>
        <v>0.2</v>
      </c>
      <c r="H41" s="100">
        <f t="shared" si="1"/>
        <v>172.20000000000002</v>
      </c>
      <c r="I41" s="36"/>
      <c r="J41" s="100">
        <f t="shared" si="4"/>
        <v>40</v>
      </c>
      <c r="K41" s="100">
        <f t="shared" si="5"/>
        <v>0</v>
      </c>
      <c r="L41" s="39"/>
      <c r="M41" s="39"/>
      <c r="N41" s="38"/>
      <c r="O41" s="38"/>
      <c r="P41" s="38"/>
      <c r="Q41" s="38"/>
      <c r="R41" s="39"/>
      <c r="S41" s="39"/>
      <c r="T41" s="39"/>
      <c r="U41" s="39"/>
      <c r="V41" s="39"/>
      <c r="W41" s="100">
        <f t="shared" si="2"/>
        <v>0</v>
      </c>
      <c r="X41" s="100">
        <f>IF(Y41="",D41+E41+H41+K41+L41+M41+W41,H41)</f>
        <v>197.20000000000002</v>
      </c>
      <c r="Y41" s="101"/>
    </row>
    <row r="42" spans="1:25" ht="12.75">
      <c r="A42" s="96">
        <v>6318</v>
      </c>
      <c r="B42" s="113">
        <v>50275</v>
      </c>
      <c r="C42" s="25" t="s">
        <v>79</v>
      </c>
      <c r="D42" s="34"/>
      <c r="E42" s="34">
        <f t="shared" si="0"/>
        <v>25</v>
      </c>
      <c r="F42" s="40">
        <v>1028</v>
      </c>
      <c r="G42" s="100">
        <f t="shared" si="3"/>
        <v>0.2</v>
      </c>
      <c r="H42" s="100">
        <f t="shared" si="1"/>
        <v>205.60000000000002</v>
      </c>
      <c r="I42" s="36"/>
      <c r="J42" s="100">
        <f t="shared" si="4"/>
        <v>40</v>
      </c>
      <c r="K42" s="100">
        <f t="shared" si="5"/>
        <v>0</v>
      </c>
      <c r="L42" s="39"/>
      <c r="M42" s="39"/>
      <c r="N42" s="38"/>
      <c r="O42" s="38"/>
      <c r="P42" s="38"/>
      <c r="Q42" s="38"/>
      <c r="R42" s="39"/>
      <c r="S42" s="39"/>
      <c r="T42" s="39"/>
      <c r="U42" s="39"/>
      <c r="V42" s="39"/>
      <c r="W42" s="100">
        <f t="shared" si="2"/>
        <v>0</v>
      </c>
      <c r="X42" s="100">
        <f>IF(Y42="",D42+E42+H42+K42+L42+M42+W42,H42)</f>
        <v>230.60000000000002</v>
      </c>
      <c r="Y42" s="101"/>
    </row>
    <row r="43" spans="1:25" ht="12.75">
      <c r="A43" s="96">
        <v>6319</v>
      </c>
      <c r="B43" s="97">
        <v>50300</v>
      </c>
      <c r="C43" s="104" t="s">
        <v>80</v>
      </c>
      <c r="D43" s="45">
        <v>75</v>
      </c>
      <c r="E43" s="34">
        <f t="shared" si="0"/>
        <v>25</v>
      </c>
      <c r="F43" s="40">
        <v>183</v>
      </c>
      <c r="G43" s="100">
        <f t="shared" si="3"/>
        <v>0.2</v>
      </c>
      <c r="H43" s="100">
        <f t="shared" si="1"/>
        <v>36.6</v>
      </c>
      <c r="I43" s="36"/>
      <c r="J43" s="100">
        <f t="shared" si="4"/>
        <v>40</v>
      </c>
      <c r="K43" s="100">
        <f t="shared" si="5"/>
        <v>0</v>
      </c>
      <c r="L43" s="39"/>
      <c r="M43" s="39"/>
      <c r="N43" s="38"/>
      <c r="O43" s="38"/>
      <c r="P43" s="38"/>
      <c r="Q43" s="38"/>
      <c r="R43" s="39"/>
      <c r="S43" s="39"/>
      <c r="T43" s="39"/>
      <c r="U43" s="39"/>
      <c r="V43" s="39"/>
      <c r="W43" s="100">
        <f t="shared" si="2"/>
        <v>0</v>
      </c>
      <c r="X43" s="100">
        <f>IF(Y43="",D43+E43+H43+K43+L43+M43+W43,H43)</f>
        <v>136.6</v>
      </c>
      <c r="Y43" s="101"/>
    </row>
    <row r="44" spans="1:25" ht="12.75">
      <c r="A44" s="96">
        <v>6319</v>
      </c>
      <c r="B44" s="97">
        <v>50500</v>
      </c>
      <c r="C44" s="104" t="s">
        <v>81</v>
      </c>
      <c r="D44" s="45"/>
      <c r="E44" s="34">
        <f t="shared" si="0"/>
        <v>25</v>
      </c>
      <c r="F44" s="40">
        <v>177</v>
      </c>
      <c r="G44" s="100">
        <f t="shared" si="3"/>
        <v>0.2</v>
      </c>
      <c r="H44" s="100">
        <f t="shared" si="1"/>
        <v>35.4</v>
      </c>
      <c r="I44" s="36"/>
      <c r="J44" s="100">
        <f t="shared" si="4"/>
        <v>40</v>
      </c>
      <c r="K44" s="100">
        <f t="shared" si="5"/>
        <v>0</v>
      </c>
      <c r="L44" s="39"/>
      <c r="M44" s="39"/>
      <c r="N44" s="38"/>
      <c r="O44" s="38"/>
      <c r="P44" s="38"/>
      <c r="Q44" s="38"/>
      <c r="R44" s="39"/>
      <c r="S44" s="39"/>
      <c r="T44" s="39"/>
      <c r="U44" s="39"/>
      <c r="V44" s="39"/>
      <c r="W44" s="100">
        <f t="shared" si="2"/>
        <v>0</v>
      </c>
      <c r="X44" s="100">
        <f>IF(Y44="",D44+E44+H44+K44+L44+M44+W44,H44)</f>
        <v>60.4</v>
      </c>
      <c r="Y44" s="101"/>
    </row>
    <row r="45" spans="1:25" ht="12.75">
      <c r="A45" s="114" t="s">
        <v>82</v>
      </c>
      <c r="B45" s="115">
        <v>51004</v>
      </c>
      <c r="C45" s="104" t="s">
        <v>83</v>
      </c>
      <c r="D45" s="46"/>
      <c r="E45" s="46"/>
      <c r="F45" s="40">
        <v>137</v>
      </c>
      <c r="G45" s="100">
        <f t="shared" si="3"/>
        <v>0.2</v>
      </c>
      <c r="H45" s="100">
        <f t="shared" si="1"/>
        <v>27.400000000000002</v>
      </c>
      <c r="I45" s="36"/>
      <c r="J45" s="100">
        <f t="shared" si="4"/>
        <v>40</v>
      </c>
      <c r="K45" s="100">
        <f t="shared" si="5"/>
        <v>0</v>
      </c>
      <c r="L45" s="47"/>
      <c r="M45" s="47"/>
      <c r="N45" s="38"/>
      <c r="O45" s="38"/>
      <c r="P45" s="38"/>
      <c r="Q45" s="38"/>
      <c r="R45" s="39"/>
      <c r="S45" s="39"/>
      <c r="T45" s="39"/>
      <c r="U45" s="39"/>
      <c r="V45" s="39"/>
      <c r="W45" s="100">
        <f t="shared" si="2"/>
        <v>0</v>
      </c>
      <c r="X45" s="100">
        <f>IF(Y45="",D45+E45+H45+K45+L45+M45+W45,H45)</f>
        <v>27.400000000000002</v>
      </c>
      <c r="Y45" s="101"/>
    </row>
    <row r="46" spans="1:25" ht="12.75">
      <c r="A46" s="114" t="s">
        <v>84</v>
      </c>
      <c r="B46" s="115">
        <v>51005</v>
      </c>
      <c r="C46" s="116" t="s">
        <v>85</v>
      </c>
      <c r="D46" s="46"/>
      <c r="E46" s="46"/>
      <c r="F46" s="40">
        <v>192</v>
      </c>
      <c r="G46" s="100">
        <f t="shared" si="3"/>
        <v>0.2</v>
      </c>
      <c r="H46" s="100">
        <f t="shared" si="1"/>
        <v>38.400000000000006</v>
      </c>
      <c r="I46" s="36"/>
      <c r="J46" s="100">
        <f t="shared" si="4"/>
        <v>40</v>
      </c>
      <c r="K46" s="100">
        <f t="shared" si="5"/>
        <v>0</v>
      </c>
      <c r="L46" s="47"/>
      <c r="M46" s="47"/>
      <c r="N46" s="38"/>
      <c r="O46" s="38"/>
      <c r="P46" s="38"/>
      <c r="Q46" s="38"/>
      <c r="R46" s="39"/>
      <c r="S46" s="39"/>
      <c r="T46" s="39"/>
      <c r="U46" s="39"/>
      <c r="V46" s="39"/>
      <c r="W46" s="100">
        <f t="shared" si="2"/>
        <v>0</v>
      </c>
      <c r="X46" s="100">
        <f>IF(Y46="",D46+E46+H46+K46+L46+M46+W46,H46)</f>
        <v>38.400000000000006</v>
      </c>
      <c r="Y46" s="101"/>
    </row>
    <row r="47" spans="1:25" ht="12.75">
      <c r="A47" s="114" t="s">
        <v>86</v>
      </c>
      <c r="B47" s="115">
        <v>51006</v>
      </c>
      <c r="C47" s="116" t="s">
        <v>87</v>
      </c>
      <c r="D47" s="46"/>
      <c r="E47" s="46"/>
      <c r="F47" s="40">
        <v>44</v>
      </c>
      <c r="G47" s="100">
        <f t="shared" si="3"/>
        <v>0.2</v>
      </c>
      <c r="H47" s="100">
        <f t="shared" si="1"/>
        <v>8.8</v>
      </c>
      <c r="I47" s="36"/>
      <c r="J47" s="100">
        <f t="shared" si="4"/>
        <v>40</v>
      </c>
      <c r="K47" s="100">
        <f t="shared" si="5"/>
        <v>0</v>
      </c>
      <c r="L47" s="47"/>
      <c r="M47" s="47"/>
      <c r="N47" s="38"/>
      <c r="O47" s="38"/>
      <c r="P47" s="38"/>
      <c r="Q47" s="38"/>
      <c r="R47" s="39"/>
      <c r="S47" s="39"/>
      <c r="T47" s="39"/>
      <c r="U47" s="39"/>
      <c r="V47" s="39"/>
      <c r="W47" s="100">
        <f t="shared" si="2"/>
        <v>0</v>
      </c>
      <c r="X47" s="100">
        <f>IF(Y47="",D47+E47+H47+K47+L47+M47+W47,H47)</f>
        <v>8.8</v>
      </c>
      <c r="Y47" s="101"/>
    </row>
    <row r="48" spans="1:25" ht="12.75">
      <c r="A48" s="114" t="s">
        <v>88</v>
      </c>
      <c r="B48" s="115">
        <v>51007</v>
      </c>
      <c r="C48" s="116" t="s">
        <v>89</v>
      </c>
      <c r="D48" s="46"/>
      <c r="E48" s="46"/>
      <c r="F48" s="40">
        <v>7</v>
      </c>
      <c r="G48" s="100">
        <f t="shared" si="3"/>
        <v>0.2</v>
      </c>
      <c r="H48" s="100">
        <f t="shared" si="1"/>
        <v>1.4000000000000001</v>
      </c>
      <c r="I48" s="36"/>
      <c r="J48" s="100">
        <f t="shared" si="4"/>
        <v>40</v>
      </c>
      <c r="K48" s="100">
        <f t="shared" si="5"/>
        <v>0</v>
      </c>
      <c r="L48" s="47"/>
      <c r="M48" s="47"/>
      <c r="N48" s="38"/>
      <c r="O48" s="38"/>
      <c r="P48" s="38"/>
      <c r="Q48" s="38"/>
      <c r="R48" s="39"/>
      <c r="S48" s="39"/>
      <c r="T48" s="39"/>
      <c r="U48" s="39"/>
      <c r="V48" s="39"/>
      <c r="W48" s="100">
        <f t="shared" si="2"/>
        <v>0</v>
      </c>
      <c r="X48" s="100">
        <f>IF(Y48="",D48+E48+H48+K48+L48+M48+W48,H48)</f>
        <v>1.4000000000000001</v>
      </c>
      <c r="Y48" s="101"/>
    </row>
    <row r="49" spans="1:25" ht="12.75">
      <c r="A49" s="114" t="s">
        <v>90</v>
      </c>
      <c r="B49" s="115">
        <v>51008</v>
      </c>
      <c r="C49" s="116" t="s">
        <v>91</v>
      </c>
      <c r="D49" s="46"/>
      <c r="E49" s="46"/>
      <c r="F49" s="40">
        <v>24</v>
      </c>
      <c r="G49" s="100">
        <f t="shared" si="3"/>
        <v>0.2</v>
      </c>
      <c r="H49" s="100">
        <f t="shared" si="1"/>
        <v>4.800000000000001</v>
      </c>
      <c r="I49" s="36"/>
      <c r="J49" s="100">
        <f t="shared" si="4"/>
        <v>40</v>
      </c>
      <c r="K49" s="100">
        <f t="shared" si="5"/>
        <v>0</v>
      </c>
      <c r="L49" s="47"/>
      <c r="M49" s="47"/>
      <c r="N49" s="38"/>
      <c r="O49" s="38"/>
      <c r="P49" s="38"/>
      <c r="Q49" s="38"/>
      <c r="R49" s="39"/>
      <c r="S49" s="39"/>
      <c r="T49" s="39"/>
      <c r="U49" s="39"/>
      <c r="V49" s="39"/>
      <c r="W49" s="100">
        <f t="shared" si="2"/>
        <v>0</v>
      </c>
      <c r="X49" s="100">
        <f>IF(Y49="",D49+E49+H49+K49+L49+M49+W49,H49)</f>
        <v>4.800000000000001</v>
      </c>
      <c r="Y49" s="101"/>
    </row>
    <row r="50" spans="1:25" ht="12.75">
      <c r="A50" s="114" t="s">
        <v>92</v>
      </c>
      <c r="B50" s="115">
        <v>51009</v>
      </c>
      <c r="C50" s="116" t="s">
        <v>93</v>
      </c>
      <c r="D50" s="46"/>
      <c r="E50" s="46"/>
      <c r="F50" s="40">
        <v>74</v>
      </c>
      <c r="G50" s="100">
        <f t="shared" si="3"/>
        <v>0.2</v>
      </c>
      <c r="H50" s="100">
        <f t="shared" si="1"/>
        <v>14.8</v>
      </c>
      <c r="I50" s="36"/>
      <c r="J50" s="100">
        <f t="shared" si="4"/>
        <v>40</v>
      </c>
      <c r="K50" s="100">
        <f t="shared" si="5"/>
        <v>0</v>
      </c>
      <c r="L50" s="47"/>
      <c r="M50" s="47"/>
      <c r="N50" s="38"/>
      <c r="O50" s="38"/>
      <c r="P50" s="38"/>
      <c r="Q50" s="38"/>
      <c r="R50" s="39"/>
      <c r="S50" s="39"/>
      <c r="T50" s="39"/>
      <c r="U50" s="39"/>
      <c r="V50" s="39"/>
      <c r="W50" s="100">
        <f t="shared" si="2"/>
        <v>0</v>
      </c>
      <c r="X50" s="100">
        <f>IF(Y50="",D50+E50+H50+K50+L50+M50+W50,H50)</f>
        <v>14.8</v>
      </c>
      <c r="Y50" s="101"/>
    </row>
    <row r="51" spans="1:25" ht="12.75">
      <c r="A51" s="114" t="s">
        <v>94</v>
      </c>
      <c r="B51" s="115">
        <v>51010</v>
      </c>
      <c r="C51" s="116" t="s">
        <v>95</v>
      </c>
      <c r="D51" s="46"/>
      <c r="E51" s="46"/>
      <c r="F51" s="40">
        <v>2780</v>
      </c>
      <c r="G51" s="100">
        <f t="shared" si="3"/>
        <v>0.2</v>
      </c>
      <c r="H51" s="100">
        <f t="shared" si="1"/>
        <v>556</v>
      </c>
      <c r="I51" s="36"/>
      <c r="J51" s="100">
        <f t="shared" si="4"/>
        <v>40</v>
      </c>
      <c r="K51" s="100">
        <f t="shared" si="5"/>
        <v>0</v>
      </c>
      <c r="L51" s="47"/>
      <c r="M51" s="47"/>
      <c r="N51" s="38"/>
      <c r="O51" s="38"/>
      <c r="P51" s="38"/>
      <c r="Q51" s="38"/>
      <c r="R51" s="39"/>
      <c r="S51" s="39"/>
      <c r="T51" s="39"/>
      <c r="U51" s="39"/>
      <c r="V51" s="39"/>
      <c r="W51" s="100">
        <f t="shared" si="2"/>
        <v>0</v>
      </c>
      <c r="X51" s="100">
        <f>IF(Y51="",D51+E51+H51+K51+L51+M51+W51,H51)</f>
        <v>556</v>
      </c>
      <c r="Y51" s="101"/>
    </row>
    <row r="52" spans="1:25" ht="12.75">
      <c r="A52" s="114" t="s">
        <v>96</v>
      </c>
      <c r="B52" s="115">
        <v>51011</v>
      </c>
      <c r="C52" s="116" t="s">
        <v>97</v>
      </c>
      <c r="D52" s="46"/>
      <c r="E52" s="46"/>
      <c r="F52" s="40">
        <v>6</v>
      </c>
      <c r="G52" s="100">
        <f t="shared" si="3"/>
        <v>0.2</v>
      </c>
      <c r="H52" s="100">
        <f t="shared" si="1"/>
        <v>1.2000000000000002</v>
      </c>
      <c r="I52" s="36"/>
      <c r="J52" s="100">
        <f t="shared" si="4"/>
        <v>40</v>
      </c>
      <c r="K52" s="100">
        <f t="shared" si="5"/>
        <v>0</v>
      </c>
      <c r="L52" s="47"/>
      <c r="M52" s="47"/>
      <c r="N52" s="38"/>
      <c r="O52" s="38"/>
      <c r="P52" s="38"/>
      <c r="Q52" s="38"/>
      <c r="R52" s="39"/>
      <c r="S52" s="39"/>
      <c r="T52" s="39"/>
      <c r="U52" s="39"/>
      <c r="V52" s="39"/>
      <c r="W52" s="100">
        <f t="shared" si="2"/>
        <v>0</v>
      </c>
      <c r="X52" s="100">
        <f>IF(Y52="",D52+E52+H52+K52+L52+M52+W52,H52)</f>
        <v>1.2000000000000002</v>
      </c>
      <c r="Y52" s="101"/>
    </row>
    <row r="53" spans="1:25" ht="12.75">
      <c r="A53" s="114" t="s">
        <v>98</v>
      </c>
      <c r="B53" s="115">
        <v>51012</v>
      </c>
      <c r="C53" s="116" t="s">
        <v>99</v>
      </c>
      <c r="D53" s="46"/>
      <c r="E53" s="46"/>
      <c r="F53" s="40">
        <v>12</v>
      </c>
      <c r="G53" s="100">
        <f t="shared" si="3"/>
        <v>0.2</v>
      </c>
      <c r="H53" s="100">
        <f t="shared" si="1"/>
        <v>2.4000000000000004</v>
      </c>
      <c r="I53" s="36"/>
      <c r="J53" s="100">
        <f t="shared" si="4"/>
        <v>40</v>
      </c>
      <c r="K53" s="100">
        <f t="shared" si="5"/>
        <v>0</v>
      </c>
      <c r="L53" s="47"/>
      <c r="M53" s="47"/>
      <c r="N53" s="38"/>
      <c r="O53" s="38"/>
      <c r="P53" s="38"/>
      <c r="Q53" s="38"/>
      <c r="R53" s="39"/>
      <c r="S53" s="39"/>
      <c r="T53" s="39"/>
      <c r="U53" s="39"/>
      <c r="V53" s="39"/>
      <c r="W53" s="100">
        <f t="shared" si="2"/>
        <v>0</v>
      </c>
      <c r="X53" s="100">
        <f>IF(Y53="",D53+E53+H53+K53+L53+M53+W53,H53)</f>
        <v>2.4000000000000004</v>
      </c>
      <c r="Y53" s="101"/>
    </row>
    <row r="54" spans="1:25" ht="12.75">
      <c r="A54" s="114" t="s">
        <v>100</v>
      </c>
      <c r="B54" s="115">
        <v>51013</v>
      </c>
      <c r="C54" s="116" t="s">
        <v>101</v>
      </c>
      <c r="D54" s="46"/>
      <c r="E54" s="46"/>
      <c r="F54" s="40">
        <v>28</v>
      </c>
      <c r="G54" s="100">
        <f t="shared" si="3"/>
        <v>0.2</v>
      </c>
      <c r="H54" s="100">
        <f t="shared" si="1"/>
        <v>5.6000000000000005</v>
      </c>
      <c r="I54" s="36"/>
      <c r="J54" s="100">
        <f t="shared" si="4"/>
        <v>40</v>
      </c>
      <c r="K54" s="100">
        <f t="shared" si="5"/>
        <v>0</v>
      </c>
      <c r="L54" s="47"/>
      <c r="M54" s="47"/>
      <c r="N54" s="38"/>
      <c r="O54" s="38"/>
      <c r="P54" s="38"/>
      <c r="Q54" s="38"/>
      <c r="R54" s="39"/>
      <c r="S54" s="39"/>
      <c r="T54" s="39"/>
      <c r="U54" s="39"/>
      <c r="V54" s="39"/>
      <c r="W54" s="100">
        <f t="shared" si="2"/>
        <v>0</v>
      </c>
      <c r="X54" s="100">
        <f>IF(Y54="",D54+E54+H54+K54+L54+M54+W54,H54)</f>
        <v>5.6000000000000005</v>
      </c>
      <c r="Y54" s="101"/>
    </row>
    <row r="55" spans="1:25" ht="12.75">
      <c r="A55" s="114" t="s">
        <v>102</v>
      </c>
      <c r="B55" s="115">
        <v>51015</v>
      </c>
      <c r="C55" s="116" t="s">
        <v>103</v>
      </c>
      <c r="D55" s="46"/>
      <c r="E55" s="46"/>
      <c r="F55" s="40">
        <v>30</v>
      </c>
      <c r="G55" s="100">
        <f t="shared" si="3"/>
        <v>0.2</v>
      </c>
      <c r="H55" s="100">
        <f t="shared" si="1"/>
        <v>6</v>
      </c>
      <c r="I55" s="36"/>
      <c r="J55" s="100">
        <f t="shared" si="4"/>
        <v>40</v>
      </c>
      <c r="K55" s="100">
        <f t="shared" si="5"/>
        <v>0</v>
      </c>
      <c r="L55" s="47"/>
      <c r="M55" s="47"/>
      <c r="N55" s="38"/>
      <c r="O55" s="38"/>
      <c r="P55" s="38"/>
      <c r="Q55" s="38"/>
      <c r="R55" s="39"/>
      <c r="S55" s="39"/>
      <c r="T55" s="39"/>
      <c r="U55" s="39"/>
      <c r="V55" s="39"/>
      <c r="W55" s="100">
        <f t="shared" si="2"/>
        <v>0</v>
      </c>
      <c r="X55" s="100">
        <f>IF(Y55="",D55+E55+H55+K55+L55+M55+W55,H55)</f>
        <v>6</v>
      </c>
      <c r="Y55" s="101"/>
    </row>
    <row r="56" spans="1:25" ht="12.75">
      <c r="A56" s="114" t="s">
        <v>104</v>
      </c>
      <c r="B56" s="115">
        <v>51016</v>
      </c>
      <c r="C56" s="117" t="s">
        <v>105</v>
      </c>
      <c r="D56" s="46"/>
      <c r="E56" s="46"/>
      <c r="F56" s="40">
        <v>30</v>
      </c>
      <c r="G56" s="100">
        <f t="shared" si="3"/>
        <v>0.2</v>
      </c>
      <c r="H56" s="100">
        <f t="shared" si="1"/>
        <v>6</v>
      </c>
      <c r="I56" s="36"/>
      <c r="J56" s="100">
        <f t="shared" si="4"/>
        <v>40</v>
      </c>
      <c r="K56" s="100">
        <f t="shared" si="5"/>
        <v>0</v>
      </c>
      <c r="L56" s="47"/>
      <c r="M56" s="47"/>
      <c r="N56" s="38"/>
      <c r="O56" s="38"/>
      <c r="P56" s="38"/>
      <c r="Q56" s="38"/>
      <c r="R56" s="39"/>
      <c r="S56" s="39"/>
      <c r="T56" s="39"/>
      <c r="U56" s="39"/>
      <c r="V56" s="39"/>
      <c r="W56" s="100">
        <f t="shared" si="2"/>
        <v>0</v>
      </c>
      <c r="X56" s="100">
        <f>IF(Y56="",D56+E56+H56+K56+L56+M56+W56,H56)</f>
        <v>6</v>
      </c>
      <c r="Y56" s="101"/>
    </row>
    <row r="57" spans="1:25" ht="12.75">
      <c r="A57" s="114" t="s">
        <v>106</v>
      </c>
      <c r="B57" s="115">
        <v>51017</v>
      </c>
      <c r="C57" s="117" t="s">
        <v>107</v>
      </c>
      <c r="D57" s="46"/>
      <c r="E57" s="46"/>
      <c r="F57" s="40">
        <v>282</v>
      </c>
      <c r="G57" s="100">
        <f t="shared" si="3"/>
        <v>0.2</v>
      </c>
      <c r="H57" s="100">
        <f t="shared" si="1"/>
        <v>56.400000000000006</v>
      </c>
      <c r="I57" s="36"/>
      <c r="J57" s="100">
        <f t="shared" si="4"/>
        <v>40</v>
      </c>
      <c r="K57" s="100">
        <f t="shared" si="5"/>
        <v>0</v>
      </c>
      <c r="L57" s="47"/>
      <c r="M57" s="47"/>
      <c r="N57" s="38"/>
      <c r="O57" s="38"/>
      <c r="P57" s="38"/>
      <c r="Q57" s="38"/>
      <c r="R57" s="39"/>
      <c r="S57" s="39"/>
      <c r="T57" s="39"/>
      <c r="U57" s="39"/>
      <c r="V57" s="39"/>
      <c r="W57" s="100">
        <f t="shared" si="2"/>
        <v>0</v>
      </c>
      <c r="X57" s="100">
        <f>IF(Y57="",D57+E57+H57+K57+L57+M57+W57,H57)</f>
        <v>56.400000000000006</v>
      </c>
      <c r="Y57" s="101"/>
    </row>
    <row r="58" spans="1:25" ht="12.75">
      <c r="A58" s="114" t="s">
        <v>108</v>
      </c>
      <c r="B58" s="115">
        <v>51018</v>
      </c>
      <c r="C58" s="117" t="s">
        <v>109</v>
      </c>
      <c r="D58" s="46"/>
      <c r="E58" s="46"/>
      <c r="F58" s="40">
        <v>16</v>
      </c>
      <c r="G58" s="100">
        <f t="shared" si="3"/>
        <v>0.2</v>
      </c>
      <c r="H58" s="100">
        <f t="shared" si="1"/>
        <v>3.2</v>
      </c>
      <c r="I58" s="36"/>
      <c r="J58" s="100">
        <f t="shared" si="4"/>
        <v>40</v>
      </c>
      <c r="K58" s="100">
        <f t="shared" si="5"/>
        <v>0</v>
      </c>
      <c r="L58" s="47"/>
      <c r="M58" s="47"/>
      <c r="N58" s="38"/>
      <c r="O58" s="38"/>
      <c r="P58" s="38"/>
      <c r="Q58" s="38"/>
      <c r="R58" s="39"/>
      <c r="S58" s="39"/>
      <c r="T58" s="39"/>
      <c r="U58" s="39"/>
      <c r="V58" s="39"/>
      <c r="W58" s="100">
        <f t="shared" si="2"/>
        <v>0</v>
      </c>
      <c r="X58" s="100">
        <f>IF(Y58="",D58+E58+H58+K58+L58+M58+W58,H58)</f>
        <v>3.2</v>
      </c>
      <c r="Y58" s="101"/>
    </row>
    <row r="59" spans="1:25" ht="12.75">
      <c r="A59" s="114" t="s">
        <v>110</v>
      </c>
      <c r="B59" s="115">
        <v>51019</v>
      </c>
      <c r="C59" s="117" t="s">
        <v>111</v>
      </c>
      <c r="D59" s="46"/>
      <c r="E59" s="46"/>
      <c r="F59" s="40">
        <v>325</v>
      </c>
      <c r="G59" s="100">
        <f t="shared" si="3"/>
        <v>0.2</v>
      </c>
      <c r="H59" s="100">
        <f t="shared" si="1"/>
        <v>65</v>
      </c>
      <c r="I59" s="36"/>
      <c r="J59" s="100">
        <f t="shared" si="4"/>
        <v>40</v>
      </c>
      <c r="K59" s="100">
        <f t="shared" si="5"/>
        <v>0</v>
      </c>
      <c r="L59" s="47"/>
      <c r="M59" s="47"/>
      <c r="N59" s="38"/>
      <c r="O59" s="38"/>
      <c r="P59" s="38"/>
      <c r="Q59" s="38"/>
      <c r="R59" s="39"/>
      <c r="S59" s="39"/>
      <c r="T59" s="39"/>
      <c r="U59" s="39"/>
      <c r="V59" s="39"/>
      <c r="W59" s="100">
        <f t="shared" si="2"/>
        <v>0</v>
      </c>
      <c r="X59" s="100">
        <f>IF(Y59="",D59+E59+H59+K59+L59+M59+W59,H59)</f>
        <v>65</v>
      </c>
      <c r="Y59" s="101"/>
    </row>
    <row r="60" spans="1:25" ht="12.75">
      <c r="A60" s="114" t="s">
        <v>112</v>
      </c>
      <c r="B60" s="115">
        <v>51020</v>
      </c>
      <c r="C60" s="117" t="s">
        <v>113</v>
      </c>
      <c r="D60" s="46"/>
      <c r="E60" s="46"/>
      <c r="F60" s="40">
        <v>38</v>
      </c>
      <c r="G60" s="100">
        <f t="shared" si="3"/>
        <v>0.2</v>
      </c>
      <c r="H60" s="100">
        <f t="shared" si="1"/>
        <v>7.6000000000000005</v>
      </c>
      <c r="I60" s="36"/>
      <c r="J60" s="100">
        <f t="shared" si="4"/>
        <v>40</v>
      </c>
      <c r="K60" s="100">
        <f t="shared" si="5"/>
        <v>0</v>
      </c>
      <c r="L60" s="47"/>
      <c r="M60" s="47"/>
      <c r="N60" s="38"/>
      <c r="O60" s="38"/>
      <c r="P60" s="38"/>
      <c r="Q60" s="38"/>
      <c r="R60" s="39"/>
      <c r="S60" s="39"/>
      <c r="T60" s="39"/>
      <c r="U60" s="39"/>
      <c r="V60" s="39"/>
      <c r="W60" s="100">
        <f t="shared" si="2"/>
        <v>0</v>
      </c>
      <c r="X60" s="100">
        <f>IF(Y60="",D60+E60+H60+K60+L60+M60+W60,H60)</f>
        <v>7.6000000000000005</v>
      </c>
      <c r="Y60" s="101"/>
    </row>
    <row r="61" spans="1:25" ht="12.75">
      <c r="A61" s="114" t="s">
        <v>114</v>
      </c>
      <c r="B61" s="115">
        <v>51021</v>
      </c>
      <c r="C61" s="117" t="s">
        <v>115</v>
      </c>
      <c r="D61" s="46"/>
      <c r="E61" s="46"/>
      <c r="F61" s="40">
        <v>56</v>
      </c>
      <c r="G61" s="100">
        <f t="shared" si="3"/>
        <v>0.2</v>
      </c>
      <c r="H61" s="100">
        <f t="shared" si="1"/>
        <v>11.200000000000001</v>
      </c>
      <c r="I61" s="36"/>
      <c r="J61" s="100">
        <f t="shared" si="4"/>
        <v>40</v>
      </c>
      <c r="K61" s="100">
        <f t="shared" si="5"/>
        <v>0</v>
      </c>
      <c r="L61" s="47"/>
      <c r="M61" s="47"/>
      <c r="N61" s="38"/>
      <c r="O61" s="38"/>
      <c r="P61" s="38"/>
      <c r="Q61" s="38"/>
      <c r="R61" s="39"/>
      <c r="S61" s="39"/>
      <c r="T61" s="39"/>
      <c r="U61" s="39"/>
      <c r="V61" s="39"/>
      <c r="W61" s="100">
        <f t="shared" si="2"/>
        <v>0</v>
      </c>
      <c r="X61" s="100">
        <f>IF(Y61="",D61+E61+H61+K61+L61+M61+W61,H61)</f>
        <v>11.200000000000001</v>
      </c>
      <c r="Y61" s="101"/>
    </row>
    <row r="62" spans="1:25" ht="12.75">
      <c r="A62" s="114" t="s">
        <v>116</v>
      </c>
      <c r="B62" s="115">
        <v>51022</v>
      </c>
      <c r="C62" s="117" t="s">
        <v>117</v>
      </c>
      <c r="D62" s="46"/>
      <c r="E62" s="46"/>
      <c r="F62" s="40">
        <v>11</v>
      </c>
      <c r="G62" s="100">
        <f t="shared" si="3"/>
        <v>0.2</v>
      </c>
      <c r="H62" s="100">
        <f t="shared" si="1"/>
        <v>2.2</v>
      </c>
      <c r="I62" s="36"/>
      <c r="J62" s="100">
        <f t="shared" si="4"/>
        <v>40</v>
      </c>
      <c r="K62" s="100">
        <f t="shared" si="5"/>
        <v>0</v>
      </c>
      <c r="L62" s="47"/>
      <c r="M62" s="47"/>
      <c r="N62" s="38"/>
      <c r="O62" s="38"/>
      <c r="P62" s="38"/>
      <c r="Q62" s="38"/>
      <c r="R62" s="39"/>
      <c r="S62" s="39"/>
      <c r="T62" s="39"/>
      <c r="U62" s="39"/>
      <c r="V62" s="39"/>
      <c r="W62" s="100">
        <f t="shared" si="2"/>
        <v>0</v>
      </c>
      <c r="X62" s="100">
        <f>IF(Y62="",D62+E62+H62+K62+L62+M62+W62,H62)</f>
        <v>2.2</v>
      </c>
      <c r="Y62" s="101"/>
    </row>
    <row r="63" spans="1:25" ht="12.75">
      <c r="A63" s="114" t="s">
        <v>118</v>
      </c>
      <c r="B63" s="115">
        <v>51023</v>
      </c>
      <c r="C63" s="117" t="s">
        <v>119</v>
      </c>
      <c r="D63" s="46"/>
      <c r="E63" s="46"/>
      <c r="F63" s="40">
        <v>78</v>
      </c>
      <c r="G63" s="100">
        <f t="shared" si="3"/>
        <v>0.2</v>
      </c>
      <c r="H63" s="100">
        <f t="shared" si="1"/>
        <v>15.600000000000001</v>
      </c>
      <c r="I63" s="36"/>
      <c r="J63" s="100">
        <f t="shared" si="4"/>
        <v>40</v>
      </c>
      <c r="K63" s="100">
        <f t="shared" si="5"/>
        <v>0</v>
      </c>
      <c r="L63" s="47"/>
      <c r="M63" s="47"/>
      <c r="N63" s="38"/>
      <c r="O63" s="38"/>
      <c r="P63" s="38"/>
      <c r="Q63" s="38"/>
      <c r="R63" s="39"/>
      <c r="S63" s="39"/>
      <c r="T63" s="39"/>
      <c r="U63" s="39"/>
      <c r="V63" s="39"/>
      <c r="W63" s="100">
        <f t="shared" si="2"/>
        <v>0</v>
      </c>
      <c r="X63" s="100">
        <f>IF(Y63="",D63+E63+H63+K63+L63+M63+W63,H63)</f>
        <v>15.600000000000001</v>
      </c>
      <c r="Y63" s="101"/>
    </row>
    <row r="64" spans="1:25" ht="12.75">
      <c r="A64" s="114" t="s">
        <v>120</v>
      </c>
      <c r="B64" s="115">
        <v>51024</v>
      </c>
      <c r="C64" s="117" t="s">
        <v>121</v>
      </c>
      <c r="D64" s="46"/>
      <c r="E64" s="46"/>
      <c r="F64" s="40">
        <v>16</v>
      </c>
      <c r="G64" s="100">
        <f t="shared" si="3"/>
        <v>0.2</v>
      </c>
      <c r="H64" s="100">
        <f t="shared" si="1"/>
        <v>3.2</v>
      </c>
      <c r="I64" s="36"/>
      <c r="J64" s="100">
        <f t="shared" si="4"/>
        <v>40</v>
      </c>
      <c r="K64" s="100">
        <f t="shared" si="5"/>
        <v>0</v>
      </c>
      <c r="L64" s="47"/>
      <c r="M64" s="47"/>
      <c r="N64" s="38"/>
      <c r="O64" s="38"/>
      <c r="P64" s="38"/>
      <c r="Q64" s="38"/>
      <c r="R64" s="39"/>
      <c r="S64" s="39"/>
      <c r="T64" s="39"/>
      <c r="U64" s="39"/>
      <c r="V64" s="39"/>
      <c r="W64" s="100">
        <f t="shared" si="2"/>
        <v>0</v>
      </c>
      <c r="X64" s="100">
        <f>IF(Y64="",D64+E64+H64+K64+L64+M64+W64,H64)</f>
        <v>3.2</v>
      </c>
      <c r="Y64" s="101"/>
    </row>
    <row r="65" spans="1:25" ht="12.75">
      <c r="A65" s="114" t="s">
        <v>122</v>
      </c>
      <c r="B65" s="115">
        <v>51025</v>
      </c>
      <c r="C65" s="117" t="s">
        <v>123</v>
      </c>
      <c r="D65" s="46"/>
      <c r="E65" s="46"/>
      <c r="F65" s="40">
        <v>14</v>
      </c>
      <c r="G65" s="100">
        <f t="shared" si="3"/>
        <v>0.2</v>
      </c>
      <c r="H65" s="100">
        <f t="shared" si="1"/>
        <v>2.8000000000000003</v>
      </c>
      <c r="I65" s="36"/>
      <c r="J65" s="100">
        <f t="shared" si="4"/>
        <v>40</v>
      </c>
      <c r="K65" s="100">
        <f t="shared" si="5"/>
        <v>0</v>
      </c>
      <c r="L65" s="47"/>
      <c r="M65" s="47"/>
      <c r="N65" s="38"/>
      <c r="O65" s="38"/>
      <c r="P65" s="38"/>
      <c r="Q65" s="38"/>
      <c r="R65" s="39"/>
      <c r="S65" s="39"/>
      <c r="T65" s="39"/>
      <c r="U65" s="39"/>
      <c r="V65" s="39"/>
      <c r="W65" s="100">
        <f t="shared" si="2"/>
        <v>0</v>
      </c>
      <c r="X65" s="100">
        <f>IF(Y65="",D65+E65+H65+K65+L65+M65+W65,H65)</f>
        <v>2.8000000000000003</v>
      </c>
      <c r="Y65" s="101"/>
    </row>
    <row r="66" spans="1:25" ht="12.75">
      <c r="A66" s="114" t="s">
        <v>94</v>
      </c>
      <c r="B66" s="115">
        <v>51100</v>
      </c>
      <c r="C66" s="116" t="s">
        <v>124</v>
      </c>
      <c r="D66" s="46"/>
      <c r="E66" s="46"/>
      <c r="F66" s="40">
        <v>21</v>
      </c>
      <c r="G66" s="100">
        <f t="shared" si="3"/>
        <v>0.2</v>
      </c>
      <c r="H66" s="100">
        <f t="shared" si="1"/>
        <v>4.2</v>
      </c>
      <c r="I66" s="36"/>
      <c r="J66" s="100">
        <f t="shared" si="4"/>
        <v>40</v>
      </c>
      <c r="K66" s="100">
        <f t="shared" si="5"/>
        <v>0</v>
      </c>
      <c r="L66" s="47"/>
      <c r="M66" s="47"/>
      <c r="N66" s="38"/>
      <c r="O66" s="38"/>
      <c r="P66" s="38"/>
      <c r="Q66" s="38"/>
      <c r="R66" s="39"/>
      <c r="S66" s="39"/>
      <c r="T66" s="39"/>
      <c r="U66" s="39"/>
      <c r="V66" s="39"/>
      <c r="W66" s="100">
        <f t="shared" si="2"/>
        <v>0</v>
      </c>
      <c r="X66" s="100">
        <f>IF(Y66="",D66+E66+H66+K66+L66+M66+W66,H66)</f>
        <v>4.2</v>
      </c>
      <c r="Y66" s="101"/>
    </row>
    <row r="67" spans="1:25" ht="12.75">
      <c r="A67" s="114" t="s">
        <v>125</v>
      </c>
      <c r="B67" s="115">
        <v>51125</v>
      </c>
      <c r="C67" s="24" t="s">
        <v>126</v>
      </c>
      <c r="D67" s="46"/>
      <c r="E67" s="46"/>
      <c r="F67" s="40">
        <v>11</v>
      </c>
      <c r="G67" s="100">
        <f t="shared" si="3"/>
        <v>0.2</v>
      </c>
      <c r="H67" s="100">
        <f t="shared" si="1"/>
        <v>2.2</v>
      </c>
      <c r="I67" s="36"/>
      <c r="J67" s="100">
        <f t="shared" si="4"/>
        <v>40</v>
      </c>
      <c r="K67" s="100">
        <f t="shared" si="5"/>
        <v>0</v>
      </c>
      <c r="L67" s="47"/>
      <c r="M67" s="47"/>
      <c r="N67" s="38"/>
      <c r="O67" s="38"/>
      <c r="P67" s="38"/>
      <c r="Q67" s="38"/>
      <c r="R67" s="39"/>
      <c r="S67" s="39"/>
      <c r="T67" s="39"/>
      <c r="U67" s="39"/>
      <c r="V67" s="39"/>
      <c r="W67" s="100">
        <f t="shared" si="2"/>
        <v>0</v>
      </c>
      <c r="X67" s="100">
        <f>IF(Y67="",D67+E67+H67+K67+L67+M67+W67,H67)</f>
        <v>2.2</v>
      </c>
      <c r="Y67" s="101"/>
    </row>
    <row r="68" spans="1:25" ht="12.75">
      <c r="A68" s="114" t="s">
        <v>125</v>
      </c>
      <c r="B68" s="115">
        <v>51150</v>
      </c>
      <c r="C68" s="24" t="s">
        <v>127</v>
      </c>
      <c r="D68" s="46"/>
      <c r="E68" s="46"/>
      <c r="F68" s="40">
        <v>127</v>
      </c>
      <c r="G68" s="100">
        <f t="shared" si="3"/>
        <v>0.2</v>
      </c>
      <c r="H68" s="100">
        <f t="shared" si="1"/>
        <v>25.400000000000002</v>
      </c>
      <c r="I68" s="36"/>
      <c r="J68" s="100">
        <f t="shared" si="4"/>
        <v>40</v>
      </c>
      <c r="K68" s="100">
        <f t="shared" si="5"/>
        <v>0</v>
      </c>
      <c r="L68" s="47"/>
      <c r="M68" s="47"/>
      <c r="N68" s="38"/>
      <c r="O68" s="38"/>
      <c r="P68" s="38"/>
      <c r="Q68" s="38"/>
      <c r="R68" s="39"/>
      <c r="S68" s="39"/>
      <c r="T68" s="39"/>
      <c r="U68" s="39"/>
      <c r="V68" s="39"/>
      <c r="W68" s="100">
        <f t="shared" si="2"/>
        <v>0</v>
      </c>
      <c r="X68" s="100">
        <f>IF(Y68="",D68+E68+H68+K68+L68+M68+W68,H68)</f>
        <v>25.400000000000002</v>
      </c>
      <c r="Y68" s="101"/>
    </row>
    <row r="69" spans="1:25" ht="12.75">
      <c r="A69" s="114" t="s">
        <v>125</v>
      </c>
      <c r="B69" s="115">
        <v>51200</v>
      </c>
      <c r="C69" s="104" t="s">
        <v>128</v>
      </c>
      <c r="D69" s="46"/>
      <c r="E69" s="46"/>
      <c r="F69" s="40">
        <v>29</v>
      </c>
      <c r="G69" s="100">
        <f t="shared" si="3"/>
        <v>0.2</v>
      </c>
      <c r="H69" s="100">
        <f t="shared" si="1"/>
        <v>5.800000000000001</v>
      </c>
      <c r="I69" s="36"/>
      <c r="J69" s="100">
        <f t="shared" si="4"/>
        <v>40</v>
      </c>
      <c r="K69" s="100">
        <f t="shared" si="5"/>
        <v>0</v>
      </c>
      <c r="L69" s="47"/>
      <c r="M69" s="47"/>
      <c r="N69" s="38"/>
      <c r="O69" s="38"/>
      <c r="P69" s="38"/>
      <c r="Q69" s="38"/>
      <c r="R69" s="39"/>
      <c r="S69" s="39"/>
      <c r="T69" s="39"/>
      <c r="U69" s="39"/>
      <c r="V69" s="39"/>
      <c r="W69" s="100">
        <f aca="true" t="shared" si="6" ref="W69:W132">ROUND((N69*R$4)+(O69*S$4)+(P69*T$4)+(Q69*V$4),2)</f>
        <v>0</v>
      </c>
      <c r="X69" s="100">
        <f>IF(Y69="",D69+E69+H69+K69+L69+M69+W69,H69)</f>
        <v>5.800000000000001</v>
      </c>
      <c r="Y69" s="101"/>
    </row>
    <row r="70" spans="1:25" ht="12.75">
      <c r="A70" s="118">
        <v>7611</v>
      </c>
      <c r="B70" s="115">
        <v>52000</v>
      </c>
      <c r="C70" s="104" t="s">
        <v>129</v>
      </c>
      <c r="D70" s="45">
        <v>75</v>
      </c>
      <c r="E70" s="34">
        <f aca="true" t="shared" si="7" ref="E70:E130">IF(F70&gt;0,25," ")</f>
        <v>25</v>
      </c>
      <c r="F70" s="40">
        <v>1380</v>
      </c>
      <c r="G70" s="100">
        <f t="shared" si="3"/>
        <v>0.2</v>
      </c>
      <c r="H70" s="100">
        <f aca="true" t="shared" si="8" ref="H70:H133">+F70*G70</f>
        <v>276</v>
      </c>
      <c r="I70" s="36"/>
      <c r="J70" s="100">
        <f t="shared" si="4"/>
        <v>40</v>
      </c>
      <c r="K70" s="100">
        <f t="shared" si="5"/>
        <v>0</v>
      </c>
      <c r="L70" s="48">
        <v>25</v>
      </c>
      <c r="M70" s="39"/>
      <c r="N70" s="38"/>
      <c r="O70" s="38"/>
      <c r="P70" s="38"/>
      <c r="Q70" s="38"/>
      <c r="R70" s="39"/>
      <c r="S70" s="39"/>
      <c r="T70" s="39"/>
      <c r="U70" s="39"/>
      <c r="V70" s="39"/>
      <c r="W70" s="100">
        <f t="shared" si="6"/>
        <v>0</v>
      </c>
      <c r="X70" s="100">
        <f>IF(Y70="",D70+E70+H70+K70+L70+M70+W70,H70)</f>
        <v>401</v>
      </c>
      <c r="Y70" s="101"/>
    </row>
    <row r="71" spans="1:25" ht="12.75">
      <c r="A71" s="118">
        <v>6768</v>
      </c>
      <c r="B71" s="115">
        <v>52500</v>
      </c>
      <c r="C71" s="24" t="s">
        <v>130</v>
      </c>
      <c r="D71" s="45">
        <v>75</v>
      </c>
      <c r="E71" s="34">
        <f t="shared" si="7"/>
        <v>25</v>
      </c>
      <c r="F71" s="40">
        <v>169</v>
      </c>
      <c r="G71" s="100">
        <f t="shared" si="3"/>
        <v>0.2</v>
      </c>
      <c r="H71" s="100">
        <f t="shared" si="8"/>
        <v>33.800000000000004</v>
      </c>
      <c r="I71" s="36">
        <v>6</v>
      </c>
      <c r="J71" s="100">
        <f t="shared" si="4"/>
        <v>40</v>
      </c>
      <c r="K71" s="100">
        <f t="shared" si="5"/>
        <v>240</v>
      </c>
      <c r="L71" s="48"/>
      <c r="M71" s="39"/>
      <c r="N71" s="38"/>
      <c r="O71" s="38"/>
      <c r="P71" s="38"/>
      <c r="Q71" s="38"/>
      <c r="R71" s="39"/>
      <c r="S71" s="39"/>
      <c r="T71" s="39"/>
      <c r="U71" s="39"/>
      <c r="V71" s="39"/>
      <c r="W71" s="100">
        <f t="shared" si="6"/>
        <v>0</v>
      </c>
      <c r="X71" s="100">
        <f>IF(Y71="",D71+E71+H71+K71+L71+M71+W71,H71)</f>
        <v>373.8</v>
      </c>
      <c r="Y71" s="101"/>
    </row>
    <row r="72" spans="1:25" ht="12.75">
      <c r="A72" s="118">
        <v>7190</v>
      </c>
      <c r="B72" s="115">
        <v>53000</v>
      </c>
      <c r="C72" s="104" t="s">
        <v>131</v>
      </c>
      <c r="D72" s="45">
        <v>75</v>
      </c>
      <c r="E72" s="34">
        <f t="shared" si="7"/>
        <v>25</v>
      </c>
      <c r="F72" s="40">
        <v>2120</v>
      </c>
      <c r="G72" s="100">
        <f aca="true" t="shared" si="9" ref="G72:G135">(G$4)</f>
        <v>0.2</v>
      </c>
      <c r="H72" s="100">
        <f t="shared" si="8"/>
        <v>424</v>
      </c>
      <c r="I72" s="36"/>
      <c r="J72" s="100">
        <f aca="true" t="shared" si="10" ref="J72:J135">(J$4)</f>
        <v>40</v>
      </c>
      <c r="K72" s="100">
        <f aca="true" t="shared" si="11" ref="K72:K135">I72*J72</f>
        <v>0</v>
      </c>
      <c r="L72" s="48">
        <v>25</v>
      </c>
      <c r="M72" s="39"/>
      <c r="N72" s="38"/>
      <c r="O72" s="38"/>
      <c r="P72" s="38"/>
      <c r="Q72" s="38"/>
      <c r="R72" s="39"/>
      <c r="S72" s="39"/>
      <c r="T72" s="39"/>
      <c r="U72" s="39"/>
      <c r="V72" s="119"/>
      <c r="W72" s="100">
        <f t="shared" si="6"/>
        <v>0</v>
      </c>
      <c r="X72" s="100">
        <f>IF(Y72="",D72+E72+H72+K72+L72+M72+W72,H72)</f>
        <v>549</v>
      </c>
      <c r="Y72" s="101"/>
    </row>
    <row r="73" spans="1:25" ht="12.75">
      <c r="A73" s="118">
        <v>7190</v>
      </c>
      <c r="B73" s="115">
        <v>53025</v>
      </c>
      <c r="C73" s="104" t="s">
        <v>131</v>
      </c>
      <c r="D73" s="45"/>
      <c r="E73" s="34">
        <f t="shared" si="7"/>
        <v>25</v>
      </c>
      <c r="F73" s="40">
        <v>2120</v>
      </c>
      <c r="G73" s="100">
        <f t="shared" si="9"/>
        <v>0.2</v>
      </c>
      <c r="H73" s="100">
        <f t="shared" si="8"/>
        <v>424</v>
      </c>
      <c r="I73" s="36"/>
      <c r="J73" s="100">
        <f t="shared" si="10"/>
        <v>40</v>
      </c>
      <c r="K73" s="100">
        <f t="shared" si="11"/>
        <v>0</v>
      </c>
      <c r="L73" s="48">
        <v>25</v>
      </c>
      <c r="M73" s="39"/>
      <c r="N73" s="38"/>
      <c r="O73" s="38"/>
      <c r="P73" s="38"/>
      <c r="Q73" s="38"/>
      <c r="R73" s="39"/>
      <c r="S73" s="39"/>
      <c r="T73" s="39"/>
      <c r="U73" s="39"/>
      <c r="V73" s="39"/>
      <c r="W73" s="100">
        <f t="shared" si="6"/>
        <v>0</v>
      </c>
      <c r="X73" s="100">
        <f>IF(Y73="",D73+E73+H73+K73+L73+M73+W73,H73)</f>
        <v>474</v>
      </c>
      <c r="Y73" s="101"/>
    </row>
    <row r="74" spans="1:25" ht="12.75">
      <c r="A74" s="118">
        <v>7195</v>
      </c>
      <c r="B74" s="115">
        <v>53050</v>
      </c>
      <c r="C74" s="104" t="s">
        <v>132</v>
      </c>
      <c r="D74" s="45">
        <v>75</v>
      </c>
      <c r="E74" s="34">
        <f t="shared" si="7"/>
        <v>25</v>
      </c>
      <c r="F74" s="40">
        <v>544</v>
      </c>
      <c r="G74" s="100">
        <f t="shared" si="9"/>
        <v>0.2</v>
      </c>
      <c r="H74" s="100">
        <f t="shared" si="8"/>
        <v>108.80000000000001</v>
      </c>
      <c r="I74" s="36"/>
      <c r="J74" s="100">
        <f t="shared" si="10"/>
        <v>40</v>
      </c>
      <c r="K74" s="100">
        <f t="shared" si="11"/>
        <v>0</v>
      </c>
      <c r="L74" s="48">
        <v>25</v>
      </c>
      <c r="M74" s="39"/>
      <c r="N74" s="38"/>
      <c r="O74" s="38"/>
      <c r="P74" s="38"/>
      <c r="Q74" s="38"/>
      <c r="R74" s="39"/>
      <c r="S74" s="39"/>
      <c r="T74" s="39"/>
      <c r="U74" s="39"/>
      <c r="V74" s="39"/>
      <c r="W74" s="100">
        <f t="shared" si="6"/>
        <v>0</v>
      </c>
      <c r="X74" s="100">
        <f>IF(Y74="",D74+E74+H74+K74+L74+M74+W74,H74)</f>
        <v>233.8</v>
      </c>
      <c r="Y74" s="101"/>
    </row>
    <row r="75" spans="1:25" ht="12.75">
      <c r="A75" s="118">
        <v>7211</v>
      </c>
      <c r="B75" s="115">
        <v>53150</v>
      </c>
      <c r="C75" s="104" t="s">
        <v>133</v>
      </c>
      <c r="D75" s="45">
        <v>75</v>
      </c>
      <c r="E75" s="34">
        <f t="shared" si="7"/>
        <v>25</v>
      </c>
      <c r="F75" s="40">
        <v>2770</v>
      </c>
      <c r="G75" s="100">
        <f t="shared" si="9"/>
        <v>0.2</v>
      </c>
      <c r="H75" s="100">
        <f t="shared" si="8"/>
        <v>554</v>
      </c>
      <c r="I75" s="36"/>
      <c r="J75" s="100">
        <f t="shared" si="10"/>
        <v>40</v>
      </c>
      <c r="K75" s="100">
        <f t="shared" si="11"/>
        <v>0</v>
      </c>
      <c r="L75" s="48">
        <v>25</v>
      </c>
      <c r="M75" s="39"/>
      <c r="N75" s="38"/>
      <c r="O75" s="38"/>
      <c r="P75" s="38"/>
      <c r="Q75" s="38"/>
      <c r="R75" s="39"/>
      <c r="S75" s="39"/>
      <c r="T75" s="39"/>
      <c r="U75" s="39"/>
      <c r="V75" s="39"/>
      <c r="W75" s="100">
        <f t="shared" si="6"/>
        <v>0</v>
      </c>
      <c r="X75" s="100">
        <f>IF(Y75="",D75+E75+H75+K75+L75+M75+W75,H75)</f>
        <v>679</v>
      </c>
      <c r="Y75" s="101"/>
    </row>
    <row r="76" spans="1:25" ht="12.75">
      <c r="A76" s="118">
        <v>7221</v>
      </c>
      <c r="B76" s="115">
        <v>53175</v>
      </c>
      <c r="C76" s="25" t="s">
        <v>134</v>
      </c>
      <c r="D76" s="45">
        <v>75</v>
      </c>
      <c r="E76" s="34">
        <f t="shared" si="7"/>
        <v>25</v>
      </c>
      <c r="F76" s="40">
        <v>3899</v>
      </c>
      <c r="G76" s="100">
        <f t="shared" si="9"/>
        <v>0.2</v>
      </c>
      <c r="H76" s="100">
        <f t="shared" si="8"/>
        <v>779.8000000000001</v>
      </c>
      <c r="I76" s="36"/>
      <c r="J76" s="100">
        <f t="shared" si="10"/>
        <v>40</v>
      </c>
      <c r="K76" s="100">
        <f t="shared" si="11"/>
        <v>0</v>
      </c>
      <c r="L76" s="48">
        <v>25</v>
      </c>
      <c r="M76" s="39"/>
      <c r="N76" s="38"/>
      <c r="O76" s="38"/>
      <c r="P76" s="38"/>
      <c r="Q76" s="38"/>
      <c r="R76" s="39"/>
      <c r="S76" s="39"/>
      <c r="T76" s="39"/>
      <c r="U76" s="39"/>
      <c r="V76" s="39"/>
      <c r="W76" s="100">
        <f t="shared" si="6"/>
        <v>0</v>
      </c>
      <c r="X76" s="100">
        <f>IF(Y76="",D76+E76+H76+K76+L76+M76+W76,H76)</f>
        <v>904.8000000000001</v>
      </c>
      <c r="Y76" s="101"/>
    </row>
    <row r="77" spans="1:25" ht="12.75">
      <c r="A77" s="118">
        <v>7221</v>
      </c>
      <c r="B77" s="115">
        <v>53200</v>
      </c>
      <c r="C77" s="25" t="s">
        <v>135</v>
      </c>
      <c r="D77" s="45"/>
      <c r="E77" s="34">
        <f t="shared" si="7"/>
        <v>25</v>
      </c>
      <c r="F77" s="40">
        <v>3899</v>
      </c>
      <c r="G77" s="100">
        <f t="shared" si="9"/>
        <v>0.2</v>
      </c>
      <c r="H77" s="100">
        <f t="shared" si="8"/>
        <v>779.8000000000001</v>
      </c>
      <c r="I77" s="36"/>
      <c r="J77" s="100">
        <f t="shared" si="10"/>
        <v>40</v>
      </c>
      <c r="K77" s="100">
        <f t="shared" si="11"/>
        <v>0</v>
      </c>
      <c r="L77" s="48">
        <v>25</v>
      </c>
      <c r="M77" s="39"/>
      <c r="N77" s="38"/>
      <c r="O77" s="38"/>
      <c r="P77" s="38"/>
      <c r="Q77" s="38"/>
      <c r="R77" s="39"/>
      <c r="S77" s="39"/>
      <c r="T77" s="39"/>
      <c r="U77" s="39"/>
      <c r="V77" s="39"/>
      <c r="W77" s="100">
        <f t="shared" si="6"/>
        <v>0</v>
      </c>
      <c r="X77" s="100">
        <f>IF(Y77="",D77+E77+H77+K77+L77+M77+W77,H77)</f>
        <v>829.8000000000001</v>
      </c>
      <c r="Y77" s="101"/>
    </row>
    <row r="78" spans="1:25" ht="12.75">
      <c r="A78" s="118">
        <v>7231</v>
      </c>
      <c r="B78" s="115">
        <v>53225</v>
      </c>
      <c r="C78" s="104" t="s">
        <v>136</v>
      </c>
      <c r="D78" s="45">
        <v>75</v>
      </c>
      <c r="E78" s="34">
        <v>25</v>
      </c>
      <c r="F78" s="40">
        <v>1913</v>
      </c>
      <c r="G78" s="100">
        <f t="shared" si="9"/>
        <v>0.2</v>
      </c>
      <c r="H78" s="100">
        <f t="shared" si="8"/>
        <v>382.6</v>
      </c>
      <c r="I78" s="36"/>
      <c r="J78" s="100">
        <f t="shared" si="10"/>
        <v>40</v>
      </c>
      <c r="K78" s="100">
        <f t="shared" si="11"/>
        <v>0</v>
      </c>
      <c r="L78" s="48">
        <v>25</v>
      </c>
      <c r="M78" s="39"/>
      <c r="N78" s="38"/>
      <c r="O78" s="38"/>
      <c r="P78" s="38"/>
      <c r="Q78" s="38"/>
      <c r="R78" s="39"/>
      <c r="S78" s="39"/>
      <c r="T78" s="39"/>
      <c r="U78" s="39"/>
      <c r="V78" s="39"/>
      <c r="W78" s="100">
        <f t="shared" si="6"/>
        <v>0</v>
      </c>
      <c r="X78" s="100">
        <f>IF(Y78="",D78+E78+H78+K78+L78+M78+W78,H78)</f>
        <v>507.6</v>
      </c>
      <c r="Y78" s="101"/>
    </row>
    <row r="79" spans="1:25" ht="12.75">
      <c r="A79" s="118">
        <v>7241</v>
      </c>
      <c r="B79" s="115">
        <v>53250</v>
      </c>
      <c r="C79" s="104" t="s">
        <v>137</v>
      </c>
      <c r="D79" s="45">
        <v>75</v>
      </c>
      <c r="E79" s="34">
        <f t="shared" si="7"/>
        <v>25</v>
      </c>
      <c r="F79" s="40">
        <v>809</v>
      </c>
      <c r="G79" s="100">
        <f t="shared" si="9"/>
        <v>0.2</v>
      </c>
      <c r="H79" s="100">
        <f t="shared" si="8"/>
        <v>161.8</v>
      </c>
      <c r="I79" s="36"/>
      <c r="J79" s="100">
        <f t="shared" si="10"/>
        <v>40</v>
      </c>
      <c r="K79" s="100">
        <f t="shared" si="11"/>
        <v>0</v>
      </c>
      <c r="L79" s="48">
        <v>25</v>
      </c>
      <c r="M79" s="39"/>
      <c r="N79" s="38"/>
      <c r="O79" s="38"/>
      <c r="P79" s="38"/>
      <c r="Q79" s="38"/>
      <c r="R79" s="39"/>
      <c r="S79" s="39"/>
      <c r="T79" s="39"/>
      <c r="U79" s="39"/>
      <c r="V79" s="39"/>
      <c r="W79" s="100">
        <f t="shared" si="6"/>
        <v>0</v>
      </c>
      <c r="X79" s="100">
        <f>IF(Y79="",D79+E79+H79+K79+L79+M79+W79,H79)</f>
        <v>286.8</v>
      </c>
      <c r="Y79" s="101"/>
    </row>
    <row r="80" spans="1:25" ht="12.75">
      <c r="A80" s="118">
        <v>7251</v>
      </c>
      <c r="B80" s="115">
        <v>53275</v>
      </c>
      <c r="C80" s="104" t="s">
        <v>138</v>
      </c>
      <c r="D80" s="45">
        <v>75</v>
      </c>
      <c r="E80" s="34">
        <f t="shared" si="7"/>
        <v>25</v>
      </c>
      <c r="F80" s="40">
        <v>3006</v>
      </c>
      <c r="G80" s="100">
        <f t="shared" si="9"/>
        <v>0.2</v>
      </c>
      <c r="H80" s="100">
        <f t="shared" si="8"/>
        <v>601.2</v>
      </c>
      <c r="I80" s="36"/>
      <c r="J80" s="100">
        <f t="shared" si="10"/>
        <v>40</v>
      </c>
      <c r="K80" s="100">
        <f t="shared" si="11"/>
        <v>0</v>
      </c>
      <c r="L80" s="48">
        <v>25</v>
      </c>
      <c r="M80" s="39"/>
      <c r="N80" s="38"/>
      <c r="O80" s="38"/>
      <c r="P80" s="38"/>
      <c r="Q80" s="38"/>
      <c r="R80" s="39"/>
      <c r="S80" s="39"/>
      <c r="T80" s="39"/>
      <c r="U80" s="39"/>
      <c r="V80" s="39"/>
      <c r="W80" s="100">
        <f t="shared" si="6"/>
        <v>0</v>
      </c>
      <c r="X80" s="100">
        <f>IF(Y80="",D80+E80+H80+K80+L80+M80+W80,H80)</f>
        <v>726.2</v>
      </c>
      <c r="Y80" s="101"/>
    </row>
    <row r="81" spans="1:25" ht="12.75">
      <c r="A81" s="118">
        <v>7251</v>
      </c>
      <c r="B81" s="115">
        <v>53350</v>
      </c>
      <c r="C81" s="104" t="s">
        <v>139</v>
      </c>
      <c r="D81" s="45"/>
      <c r="E81" s="34">
        <f t="shared" si="7"/>
        <v>25</v>
      </c>
      <c r="F81" s="40">
        <v>649</v>
      </c>
      <c r="G81" s="100">
        <f t="shared" si="9"/>
        <v>0.2</v>
      </c>
      <c r="H81" s="100">
        <f t="shared" si="8"/>
        <v>129.8</v>
      </c>
      <c r="I81" s="36"/>
      <c r="J81" s="100">
        <f t="shared" si="10"/>
        <v>40</v>
      </c>
      <c r="K81" s="100">
        <f t="shared" si="11"/>
        <v>0</v>
      </c>
      <c r="L81" s="48">
        <v>25</v>
      </c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>
        <f t="shared" si="6"/>
        <v>0</v>
      </c>
      <c r="X81" s="100">
        <f>IF(Y81="",D81+E81+H81+K81+L81+M81+W81,H81)</f>
        <v>179.8</v>
      </c>
      <c r="Y81" s="101"/>
    </row>
    <row r="82" spans="1:25" ht="12.75">
      <c r="A82" s="118">
        <v>7260</v>
      </c>
      <c r="B82" s="115">
        <v>53400</v>
      </c>
      <c r="C82" s="104" t="s">
        <v>140</v>
      </c>
      <c r="D82" s="45">
        <v>75</v>
      </c>
      <c r="E82" s="34">
        <f t="shared" si="7"/>
        <v>25</v>
      </c>
      <c r="F82" s="40">
        <v>6198</v>
      </c>
      <c r="G82" s="100">
        <f t="shared" si="9"/>
        <v>0.2</v>
      </c>
      <c r="H82" s="100">
        <f t="shared" si="8"/>
        <v>1239.6000000000001</v>
      </c>
      <c r="I82" s="36"/>
      <c r="J82" s="100">
        <f t="shared" si="10"/>
        <v>40</v>
      </c>
      <c r="K82" s="100">
        <f t="shared" si="11"/>
        <v>0</v>
      </c>
      <c r="L82" s="48">
        <v>25</v>
      </c>
      <c r="M82" s="39"/>
      <c r="N82" s="38"/>
      <c r="O82" s="38"/>
      <c r="P82" s="38"/>
      <c r="Q82" s="38"/>
      <c r="R82" s="39"/>
      <c r="S82" s="39"/>
      <c r="T82" s="39"/>
      <c r="U82" s="39"/>
      <c r="V82" s="39"/>
      <c r="W82" s="100">
        <f t="shared" si="6"/>
        <v>0</v>
      </c>
      <c r="X82" s="100">
        <f>IF(Y82="",D82+E82+H82+K82+L82+M82+W82,H82)</f>
        <v>1364.6000000000001</v>
      </c>
      <c r="Y82" s="101"/>
    </row>
    <row r="83" spans="1:29" ht="12.75">
      <c r="A83" s="118">
        <v>7301</v>
      </c>
      <c r="B83" s="115">
        <v>53425</v>
      </c>
      <c r="C83" s="104" t="s">
        <v>141</v>
      </c>
      <c r="D83" s="45">
        <v>75</v>
      </c>
      <c r="E83" s="34">
        <f t="shared" si="7"/>
        <v>25</v>
      </c>
      <c r="F83" s="40">
        <v>1371</v>
      </c>
      <c r="G83" s="100">
        <f t="shared" si="9"/>
        <v>0.2</v>
      </c>
      <c r="H83" s="100">
        <f t="shared" si="8"/>
        <v>274.2</v>
      </c>
      <c r="I83" s="36"/>
      <c r="J83" s="100">
        <f t="shared" si="10"/>
        <v>40</v>
      </c>
      <c r="K83" s="100">
        <f t="shared" si="11"/>
        <v>0</v>
      </c>
      <c r="L83" s="48">
        <v>25</v>
      </c>
      <c r="M83" s="39"/>
      <c r="N83" s="38"/>
      <c r="O83" s="38"/>
      <c r="P83" s="38"/>
      <c r="Q83" s="38"/>
      <c r="R83" s="39"/>
      <c r="S83" s="39"/>
      <c r="T83" s="39"/>
      <c r="U83" s="39"/>
      <c r="V83" s="39"/>
      <c r="W83" s="100">
        <f t="shared" si="6"/>
        <v>0</v>
      </c>
      <c r="X83" s="100">
        <f>IF(Y83="",D83+E83+H83+K83+L83+M83+W83,H83)</f>
        <v>399.2</v>
      </c>
      <c r="Y83" s="101"/>
      <c r="Z83" s="120"/>
      <c r="AA83" s="120"/>
      <c r="AB83" s="120"/>
      <c r="AC83" s="120"/>
    </row>
    <row r="84" spans="1:29" ht="12.75">
      <c r="A84" s="118">
        <v>7403</v>
      </c>
      <c r="B84" s="115">
        <v>53430</v>
      </c>
      <c r="C84" s="104" t="s">
        <v>142</v>
      </c>
      <c r="D84" s="45">
        <v>75</v>
      </c>
      <c r="E84" s="34">
        <f t="shared" si="7"/>
        <v>25</v>
      </c>
      <c r="F84" s="40">
        <v>2248</v>
      </c>
      <c r="G84" s="100">
        <f t="shared" si="9"/>
        <v>0.2</v>
      </c>
      <c r="H84" s="100">
        <f t="shared" si="8"/>
        <v>449.6</v>
      </c>
      <c r="I84" s="36"/>
      <c r="J84" s="100">
        <f t="shared" si="10"/>
        <v>40</v>
      </c>
      <c r="K84" s="100">
        <f t="shared" si="11"/>
        <v>0</v>
      </c>
      <c r="L84" s="48">
        <v>25</v>
      </c>
      <c r="M84" s="39"/>
      <c r="N84" s="38"/>
      <c r="O84" s="38"/>
      <c r="P84" s="38"/>
      <c r="Q84" s="38"/>
      <c r="R84" s="39"/>
      <c r="S84" s="39"/>
      <c r="T84" s="39"/>
      <c r="U84" s="39"/>
      <c r="V84" s="39"/>
      <c r="W84" s="100">
        <f t="shared" si="6"/>
        <v>0</v>
      </c>
      <c r="X84" s="100">
        <f>IF(Y84="",D84+E84+H84+K84+L84+M84+W84,H84)</f>
        <v>574.6</v>
      </c>
      <c r="Y84" s="101"/>
      <c r="Z84" s="120"/>
      <c r="AA84" s="120"/>
      <c r="AB84" s="120"/>
      <c r="AC84" s="120"/>
    </row>
    <row r="85" spans="1:29" ht="12.75">
      <c r="A85" s="118">
        <v>7401</v>
      </c>
      <c r="B85" s="115">
        <v>53450</v>
      </c>
      <c r="C85" s="104" t="s">
        <v>143</v>
      </c>
      <c r="D85" s="45">
        <v>75</v>
      </c>
      <c r="E85" s="34">
        <f t="shared" si="7"/>
        <v>25</v>
      </c>
      <c r="F85" s="40">
        <v>3421</v>
      </c>
      <c r="G85" s="100">
        <f t="shared" si="9"/>
        <v>0.2</v>
      </c>
      <c r="H85" s="100">
        <f t="shared" si="8"/>
        <v>684.2</v>
      </c>
      <c r="I85" s="36"/>
      <c r="J85" s="100">
        <f t="shared" si="10"/>
        <v>40</v>
      </c>
      <c r="K85" s="100">
        <f t="shared" si="11"/>
        <v>0</v>
      </c>
      <c r="L85" s="48">
        <v>25</v>
      </c>
      <c r="M85" s="39"/>
      <c r="N85" s="38"/>
      <c r="O85" s="38"/>
      <c r="P85" s="38"/>
      <c r="Q85" s="38"/>
      <c r="R85" s="39"/>
      <c r="S85" s="39"/>
      <c r="T85" s="39"/>
      <c r="U85" s="39"/>
      <c r="V85" s="39"/>
      <c r="W85" s="100">
        <f t="shared" si="6"/>
        <v>0</v>
      </c>
      <c r="X85" s="100">
        <f>IF(Y85="",D85+E85+H85+K85+L85+M85+W85,H85)</f>
        <v>809.2</v>
      </c>
      <c r="Y85" s="101"/>
      <c r="Z85" s="120"/>
      <c r="AA85" s="120"/>
      <c r="AB85" s="120"/>
      <c r="AC85" s="120"/>
    </row>
    <row r="86" spans="1:29" ht="12.75">
      <c r="A86" s="118">
        <v>7401</v>
      </c>
      <c r="B86" s="115">
        <v>53460</v>
      </c>
      <c r="C86" s="104" t="s">
        <v>144</v>
      </c>
      <c r="D86" s="45"/>
      <c r="E86" s="34">
        <f t="shared" si="7"/>
        <v>25</v>
      </c>
      <c r="F86" s="40">
        <v>413</v>
      </c>
      <c r="G86" s="100">
        <f t="shared" si="9"/>
        <v>0.2</v>
      </c>
      <c r="H86" s="100">
        <f t="shared" si="8"/>
        <v>82.60000000000001</v>
      </c>
      <c r="I86" s="36"/>
      <c r="J86" s="100">
        <f t="shared" si="10"/>
        <v>40</v>
      </c>
      <c r="K86" s="100">
        <f t="shared" si="11"/>
        <v>0</v>
      </c>
      <c r="L86" s="48">
        <v>25</v>
      </c>
      <c r="M86" s="39"/>
      <c r="N86" s="38"/>
      <c r="O86" s="38"/>
      <c r="P86" s="38"/>
      <c r="Q86" s="38"/>
      <c r="R86" s="39"/>
      <c r="S86" s="39"/>
      <c r="T86" s="39"/>
      <c r="U86" s="39"/>
      <c r="V86" s="39"/>
      <c r="W86" s="100">
        <f t="shared" si="6"/>
        <v>0</v>
      </c>
      <c r="X86" s="100">
        <f>IF(Y86="",D86+E86+H86+K86+L86+M86+W86,H86)</f>
        <v>132.60000000000002</v>
      </c>
      <c r="Y86" s="101"/>
      <c r="Z86" s="120"/>
      <c r="AA86" s="120"/>
      <c r="AB86" s="120"/>
      <c r="AC86" s="120"/>
    </row>
    <row r="87" spans="1:29" ht="12.75">
      <c r="A87" s="118">
        <v>7321</v>
      </c>
      <c r="B87" s="115">
        <v>53500</v>
      </c>
      <c r="C87" s="104" t="s">
        <v>145</v>
      </c>
      <c r="D87" s="45">
        <v>75</v>
      </c>
      <c r="E87" s="34">
        <f t="shared" si="7"/>
        <v>25</v>
      </c>
      <c r="F87" s="40">
        <v>874</v>
      </c>
      <c r="G87" s="100">
        <f t="shared" si="9"/>
        <v>0.2</v>
      </c>
      <c r="H87" s="100">
        <f t="shared" si="8"/>
        <v>174.8</v>
      </c>
      <c r="I87" s="36"/>
      <c r="J87" s="100">
        <f t="shared" si="10"/>
        <v>40</v>
      </c>
      <c r="K87" s="100">
        <f t="shared" si="11"/>
        <v>0</v>
      </c>
      <c r="L87" s="48">
        <v>25</v>
      </c>
      <c r="M87" s="39"/>
      <c r="N87" s="38"/>
      <c r="O87" s="38"/>
      <c r="P87" s="38"/>
      <c r="Q87" s="38"/>
      <c r="R87" s="39"/>
      <c r="S87" s="39"/>
      <c r="T87" s="39"/>
      <c r="U87" s="39"/>
      <c r="V87" s="39"/>
      <c r="W87" s="100">
        <f t="shared" si="6"/>
        <v>0</v>
      </c>
      <c r="X87" s="100">
        <f>IF(Y87="",D87+E87+H87+K87+L87+M87+W87,H87)</f>
        <v>299.8</v>
      </c>
      <c r="Y87" s="101"/>
      <c r="Z87" s="120"/>
      <c r="AA87" s="120"/>
      <c r="AB87" s="120"/>
      <c r="AC87" s="120"/>
    </row>
    <row r="88" spans="1:29" ht="12.75">
      <c r="A88" s="118">
        <v>7271</v>
      </c>
      <c r="B88" s="115">
        <v>53600</v>
      </c>
      <c r="C88" s="104" t="s">
        <v>146</v>
      </c>
      <c r="D88" s="45">
        <v>75</v>
      </c>
      <c r="E88" s="34">
        <f t="shared" si="7"/>
        <v>25</v>
      </c>
      <c r="F88" s="40">
        <v>15157</v>
      </c>
      <c r="G88" s="100">
        <f t="shared" si="9"/>
        <v>0.2</v>
      </c>
      <c r="H88" s="100">
        <f t="shared" si="8"/>
        <v>3031.4</v>
      </c>
      <c r="I88" s="36"/>
      <c r="J88" s="100">
        <f t="shared" si="10"/>
        <v>40</v>
      </c>
      <c r="K88" s="100">
        <f t="shared" si="11"/>
        <v>0</v>
      </c>
      <c r="L88" s="48"/>
      <c r="M88" s="39"/>
      <c r="N88" s="38"/>
      <c r="O88" s="38"/>
      <c r="P88" s="38"/>
      <c r="Q88" s="38"/>
      <c r="R88" s="39"/>
      <c r="S88" s="39"/>
      <c r="T88" s="39"/>
      <c r="U88" s="39"/>
      <c r="V88" s="39"/>
      <c r="W88" s="100">
        <f t="shared" si="6"/>
        <v>0</v>
      </c>
      <c r="X88" s="100">
        <f>IF(Y88="",D88+E88+H88+K88+L88+M88+W88,H88)</f>
        <v>3131.4</v>
      </c>
      <c r="Y88" s="101"/>
      <c r="Z88" s="120"/>
      <c r="AA88" s="120"/>
      <c r="AB88" s="120"/>
      <c r="AC88" s="120"/>
    </row>
    <row r="89" spans="1:29" ht="12.75">
      <c r="A89" s="118">
        <v>7580</v>
      </c>
      <c r="B89" s="115">
        <v>54025</v>
      </c>
      <c r="C89" s="24" t="s">
        <v>147</v>
      </c>
      <c r="D89" s="45">
        <v>75</v>
      </c>
      <c r="E89" s="34">
        <v>25</v>
      </c>
      <c r="F89" s="40">
        <v>156</v>
      </c>
      <c r="G89" s="100">
        <f t="shared" si="9"/>
        <v>0.2</v>
      </c>
      <c r="H89" s="100">
        <f t="shared" si="8"/>
        <v>31.200000000000003</v>
      </c>
      <c r="I89" s="36"/>
      <c r="J89" s="100">
        <f t="shared" si="10"/>
        <v>40</v>
      </c>
      <c r="K89" s="100">
        <f t="shared" si="11"/>
        <v>0</v>
      </c>
      <c r="L89" s="48">
        <v>25</v>
      </c>
      <c r="M89" s="39"/>
      <c r="N89" s="38"/>
      <c r="O89" s="38"/>
      <c r="P89" s="38"/>
      <c r="Q89" s="38"/>
      <c r="R89" s="39"/>
      <c r="S89" s="39"/>
      <c r="T89" s="39"/>
      <c r="U89" s="39"/>
      <c r="V89" s="39"/>
      <c r="W89" s="100">
        <f t="shared" si="6"/>
        <v>0</v>
      </c>
      <c r="X89" s="100">
        <f>IF(Y89="",D89+E89+H89+K89+L89+M89+W89,H89)</f>
        <v>156.2</v>
      </c>
      <c r="Y89" s="101"/>
      <c r="Z89" s="120"/>
      <c r="AA89" s="120"/>
      <c r="AB89" s="120"/>
      <c r="AC89" s="120"/>
    </row>
    <row r="90" spans="1:25" ht="12.75">
      <c r="A90" s="118">
        <v>6765</v>
      </c>
      <c r="B90" s="115">
        <v>55000</v>
      </c>
      <c r="C90" s="104" t="s">
        <v>148</v>
      </c>
      <c r="D90" s="45">
        <v>75</v>
      </c>
      <c r="E90" s="34">
        <f t="shared" si="7"/>
        <v>25</v>
      </c>
      <c r="F90" s="40">
        <v>8990</v>
      </c>
      <c r="G90" s="100">
        <f t="shared" si="9"/>
        <v>0.2</v>
      </c>
      <c r="H90" s="100">
        <f t="shared" si="8"/>
        <v>1798</v>
      </c>
      <c r="I90" s="36"/>
      <c r="J90" s="100">
        <f t="shared" si="10"/>
        <v>40</v>
      </c>
      <c r="K90" s="100">
        <f t="shared" si="11"/>
        <v>0</v>
      </c>
      <c r="L90" s="48">
        <v>25</v>
      </c>
      <c r="M90" s="39"/>
      <c r="N90" s="38"/>
      <c r="O90" s="38"/>
      <c r="P90" s="38"/>
      <c r="Q90" s="38"/>
      <c r="R90" s="39"/>
      <c r="S90" s="39"/>
      <c r="T90" s="39"/>
      <c r="U90" s="39"/>
      <c r="V90" s="39"/>
      <c r="W90" s="100">
        <f t="shared" si="6"/>
        <v>0</v>
      </c>
      <c r="X90" s="100">
        <f>IF(Y90="",D90+E90+H90+K90+L90+M90+W90,H90)</f>
        <v>1923</v>
      </c>
      <c r="Y90" s="101"/>
    </row>
    <row r="91" spans="1:25" ht="12.75">
      <c r="A91" s="118">
        <v>6766</v>
      </c>
      <c r="B91" s="115">
        <v>55025</v>
      </c>
      <c r="C91" s="104" t="s">
        <v>149</v>
      </c>
      <c r="D91" s="45">
        <v>75</v>
      </c>
      <c r="E91" s="34">
        <f t="shared" si="7"/>
        <v>25</v>
      </c>
      <c r="F91" s="40">
        <v>3708</v>
      </c>
      <c r="G91" s="100">
        <f t="shared" si="9"/>
        <v>0.2</v>
      </c>
      <c r="H91" s="100">
        <f t="shared" si="8"/>
        <v>741.6</v>
      </c>
      <c r="I91" s="36"/>
      <c r="J91" s="100">
        <f t="shared" si="10"/>
        <v>40</v>
      </c>
      <c r="K91" s="100">
        <f t="shared" si="11"/>
        <v>0</v>
      </c>
      <c r="L91" s="48"/>
      <c r="M91" s="39"/>
      <c r="N91" s="38"/>
      <c r="O91" s="38"/>
      <c r="P91" s="38"/>
      <c r="Q91" s="38"/>
      <c r="R91" s="39"/>
      <c r="S91" s="39"/>
      <c r="T91" s="39"/>
      <c r="U91" s="39"/>
      <c r="V91" s="39"/>
      <c r="W91" s="100">
        <f t="shared" si="6"/>
        <v>0</v>
      </c>
      <c r="X91" s="100">
        <f>IF(Y91="",D91+E91+H91+K91+L91+M91+W91,H91)</f>
        <v>841.6</v>
      </c>
      <c r="Y91" s="101"/>
    </row>
    <row r="92" spans="1:25" ht="12.75">
      <c r="A92" s="118">
        <v>6317</v>
      </c>
      <c r="B92" s="115">
        <v>56175</v>
      </c>
      <c r="C92" s="104" t="s">
        <v>150</v>
      </c>
      <c r="D92" s="45">
        <v>75</v>
      </c>
      <c r="E92" s="34">
        <f t="shared" si="7"/>
        <v>25</v>
      </c>
      <c r="F92" s="40">
        <v>276</v>
      </c>
      <c r="G92" s="100">
        <f t="shared" si="9"/>
        <v>0.2</v>
      </c>
      <c r="H92" s="100">
        <f t="shared" si="8"/>
        <v>55.2</v>
      </c>
      <c r="I92" s="36"/>
      <c r="J92" s="100">
        <f t="shared" si="10"/>
        <v>40</v>
      </c>
      <c r="K92" s="100">
        <f t="shared" si="11"/>
        <v>0</v>
      </c>
      <c r="L92" s="48"/>
      <c r="M92" s="39"/>
      <c r="N92" s="38"/>
      <c r="O92" s="38"/>
      <c r="P92" s="38"/>
      <c r="Q92" s="38"/>
      <c r="R92" s="39"/>
      <c r="S92" s="39"/>
      <c r="T92" s="39"/>
      <c r="U92" s="39"/>
      <c r="V92" s="39"/>
      <c r="W92" s="100">
        <f t="shared" si="6"/>
        <v>0</v>
      </c>
      <c r="X92" s="100">
        <f>IF(Y92="",D92+E92+H92+K92+L92+M92+W92,H92)</f>
        <v>155.2</v>
      </c>
      <c r="Y92" s="101"/>
    </row>
    <row r="93" spans="1:25" ht="12.75">
      <c r="A93" s="118">
        <v>6317</v>
      </c>
      <c r="B93" s="115">
        <v>56200</v>
      </c>
      <c r="C93" s="104" t="s">
        <v>151</v>
      </c>
      <c r="D93" s="45"/>
      <c r="E93" s="34">
        <f t="shared" si="7"/>
        <v>25</v>
      </c>
      <c r="F93" s="40">
        <v>16</v>
      </c>
      <c r="G93" s="100">
        <f t="shared" si="9"/>
        <v>0.2</v>
      </c>
      <c r="H93" s="100">
        <f t="shared" si="8"/>
        <v>3.2</v>
      </c>
      <c r="I93" s="36"/>
      <c r="J93" s="100">
        <f t="shared" si="10"/>
        <v>40</v>
      </c>
      <c r="K93" s="100">
        <f t="shared" si="11"/>
        <v>0</v>
      </c>
      <c r="L93" s="48"/>
      <c r="M93" s="39"/>
      <c r="N93" s="38"/>
      <c r="O93" s="38"/>
      <c r="P93" s="38"/>
      <c r="Q93" s="38"/>
      <c r="R93" s="39"/>
      <c r="S93" s="39"/>
      <c r="T93" s="39"/>
      <c r="U93" s="39"/>
      <c r="V93" s="39"/>
      <c r="W93" s="100">
        <f t="shared" si="6"/>
        <v>0</v>
      </c>
      <c r="X93" s="100">
        <f>IF(Y93="",D93+E93+H93+K93+L93+M93+W93,H93)</f>
        <v>28.2</v>
      </c>
      <c r="Y93" s="101"/>
    </row>
    <row r="94" spans="1:25" ht="12.75">
      <c r="A94" s="118">
        <v>7131</v>
      </c>
      <c r="B94" s="115">
        <v>56375</v>
      </c>
      <c r="C94" s="104" t="s">
        <v>152</v>
      </c>
      <c r="D94" s="45">
        <v>75</v>
      </c>
      <c r="E94" s="34">
        <f t="shared" si="7"/>
        <v>25</v>
      </c>
      <c r="F94" s="40">
        <v>234</v>
      </c>
      <c r="G94" s="100">
        <f t="shared" si="9"/>
        <v>0.2</v>
      </c>
      <c r="H94" s="100">
        <f t="shared" si="8"/>
        <v>46.800000000000004</v>
      </c>
      <c r="I94" s="36"/>
      <c r="J94" s="100">
        <f t="shared" si="10"/>
        <v>40</v>
      </c>
      <c r="K94" s="100">
        <f t="shared" si="11"/>
        <v>0</v>
      </c>
      <c r="L94" s="48">
        <v>25</v>
      </c>
      <c r="M94" s="39"/>
      <c r="N94" s="38"/>
      <c r="O94" s="38"/>
      <c r="P94" s="38"/>
      <c r="Q94" s="38"/>
      <c r="R94" s="39"/>
      <c r="S94" s="39"/>
      <c r="T94" s="39"/>
      <c r="U94" s="39"/>
      <c r="V94" s="39"/>
      <c r="W94" s="100">
        <f t="shared" si="6"/>
        <v>0</v>
      </c>
      <c r="X94" s="100">
        <f>IF(Y94="",D94+E94+H94+K94+L94+M94+W94,H94)</f>
        <v>171.8</v>
      </c>
      <c r="Y94" s="101"/>
    </row>
    <row r="95" spans="1:25" ht="12.75">
      <c r="A95" s="118">
        <v>6318</v>
      </c>
      <c r="B95" s="115">
        <v>56450</v>
      </c>
      <c r="C95" s="104" t="s">
        <v>153</v>
      </c>
      <c r="D95" s="34"/>
      <c r="E95" s="34">
        <f t="shared" si="7"/>
        <v>25</v>
      </c>
      <c r="F95" s="40">
        <v>236</v>
      </c>
      <c r="G95" s="100">
        <f t="shared" si="9"/>
        <v>0.2</v>
      </c>
      <c r="H95" s="100">
        <f t="shared" si="8"/>
        <v>47.2</v>
      </c>
      <c r="I95" s="36"/>
      <c r="J95" s="100">
        <f t="shared" si="10"/>
        <v>40</v>
      </c>
      <c r="K95" s="100">
        <f t="shared" si="11"/>
        <v>0</v>
      </c>
      <c r="L95" s="39"/>
      <c r="M95" s="39"/>
      <c r="N95" s="38"/>
      <c r="O95" s="38"/>
      <c r="P95" s="38"/>
      <c r="Q95" s="38"/>
      <c r="R95" s="39"/>
      <c r="S95" s="39"/>
      <c r="T95" s="39"/>
      <c r="U95" s="39"/>
      <c r="V95" s="39"/>
      <c r="W95" s="100">
        <f t="shared" si="6"/>
        <v>0</v>
      </c>
      <c r="X95" s="100">
        <f>IF(Y95="",D95+E95+H95+K95+L95+M95+W95,H95)</f>
        <v>72.2</v>
      </c>
      <c r="Y95" s="101"/>
    </row>
    <row r="96" spans="1:25" ht="12.75">
      <c r="A96" s="118">
        <v>6318</v>
      </c>
      <c r="B96" s="115">
        <v>56475</v>
      </c>
      <c r="C96" s="104" t="s">
        <v>154</v>
      </c>
      <c r="D96" s="34"/>
      <c r="E96" s="34">
        <f t="shared" si="7"/>
        <v>25</v>
      </c>
      <c r="F96" s="40">
        <v>164</v>
      </c>
      <c r="G96" s="100">
        <f t="shared" si="9"/>
        <v>0.2</v>
      </c>
      <c r="H96" s="100">
        <f t="shared" si="8"/>
        <v>32.800000000000004</v>
      </c>
      <c r="I96" s="36"/>
      <c r="J96" s="100">
        <f t="shared" si="10"/>
        <v>40</v>
      </c>
      <c r="K96" s="100">
        <f t="shared" si="11"/>
        <v>0</v>
      </c>
      <c r="L96" s="39"/>
      <c r="M96" s="39"/>
      <c r="N96" s="38"/>
      <c r="O96" s="38"/>
      <c r="P96" s="38"/>
      <c r="Q96" s="38"/>
      <c r="R96" s="39"/>
      <c r="S96" s="39"/>
      <c r="T96" s="39"/>
      <c r="U96" s="39"/>
      <c r="V96" s="39"/>
      <c r="W96" s="100">
        <f t="shared" si="6"/>
        <v>0</v>
      </c>
      <c r="X96" s="100">
        <f>IF(Y96="",D96+E96+H96+K96+L96+M96+W96,H96)</f>
        <v>57.800000000000004</v>
      </c>
      <c r="Y96" s="101"/>
    </row>
    <row r="97" spans="1:25" ht="12.75">
      <c r="A97" s="118">
        <v>6318</v>
      </c>
      <c r="B97" s="115">
        <v>56500</v>
      </c>
      <c r="C97" s="104" t="s">
        <v>155</v>
      </c>
      <c r="D97" s="34"/>
      <c r="E97" s="34">
        <f t="shared" si="7"/>
        <v>25</v>
      </c>
      <c r="F97" s="40">
        <v>278</v>
      </c>
      <c r="G97" s="100">
        <f t="shared" si="9"/>
        <v>0.2</v>
      </c>
      <c r="H97" s="100">
        <f t="shared" si="8"/>
        <v>55.6</v>
      </c>
      <c r="I97" s="36">
        <v>45</v>
      </c>
      <c r="J97" s="100">
        <f t="shared" si="10"/>
        <v>40</v>
      </c>
      <c r="K97" s="100">
        <f t="shared" si="11"/>
        <v>1800</v>
      </c>
      <c r="L97" s="39"/>
      <c r="M97" s="39"/>
      <c r="N97" s="38"/>
      <c r="O97" s="38"/>
      <c r="P97" s="38"/>
      <c r="Q97" s="38"/>
      <c r="R97" s="39"/>
      <c r="S97" s="39"/>
      <c r="T97" s="39"/>
      <c r="U97" s="49"/>
      <c r="V97" s="49"/>
      <c r="W97" s="100">
        <f t="shared" si="6"/>
        <v>0</v>
      </c>
      <c r="X97" s="100">
        <f>IF(Y97="",D97+E97+H97+K97+L97+M97+W97,H97)</f>
        <v>1880.6</v>
      </c>
      <c r="Y97" s="101"/>
    </row>
    <row r="98" spans="1:25" ht="12.75">
      <c r="A98" s="118">
        <v>6318</v>
      </c>
      <c r="B98" s="115">
        <v>56550</v>
      </c>
      <c r="C98" s="104" t="s">
        <v>156</v>
      </c>
      <c r="D98" s="34"/>
      <c r="E98" s="34">
        <f t="shared" si="7"/>
        <v>25</v>
      </c>
      <c r="F98" s="40">
        <v>349</v>
      </c>
      <c r="G98" s="100">
        <f t="shared" si="9"/>
        <v>0.2</v>
      </c>
      <c r="H98" s="100">
        <f t="shared" si="8"/>
        <v>69.8</v>
      </c>
      <c r="I98" s="36"/>
      <c r="J98" s="100">
        <f t="shared" si="10"/>
        <v>40</v>
      </c>
      <c r="K98" s="100">
        <f t="shared" si="11"/>
        <v>0</v>
      </c>
      <c r="L98" s="39"/>
      <c r="M98" s="39"/>
      <c r="N98" s="38"/>
      <c r="O98" s="38"/>
      <c r="P98" s="38"/>
      <c r="Q98" s="38"/>
      <c r="R98" s="39"/>
      <c r="S98" s="39"/>
      <c r="T98" s="39"/>
      <c r="U98" s="39"/>
      <c r="V98" s="39"/>
      <c r="W98" s="100">
        <f t="shared" si="6"/>
        <v>0</v>
      </c>
      <c r="X98" s="100">
        <f>IF(Y98="",D98+E98+H98+K98+L98+M98+W98,H98)</f>
        <v>94.8</v>
      </c>
      <c r="Y98" s="101"/>
    </row>
    <row r="99" spans="1:25" ht="12.75">
      <c r="A99" s="118">
        <v>6313</v>
      </c>
      <c r="B99" s="115">
        <v>56625</v>
      </c>
      <c r="C99" s="104" t="s">
        <v>157</v>
      </c>
      <c r="D99" s="34"/>
      <c r="E99" s="34">
        <f t="shared" si="7"/>
        <v>25</v>
      </c>
      <c r="F99" s="40">
        <v>655</v>
      </c>
      <c r="G99" s="100">
        <f t="shared" si="9"/>
        <v>0.2</v>
      </c>
      <c r="H99" s="100">
        <f t="shared" si="8"/>
        <v>131</v>
      </c>
      <c r="I99" s="36"/>
      <c r="J99" s="100">
        <f t="shared" si="10"/>
        <v>40</v>
      </c>
      <c r="K99" s="100">
        <f t="shared" si="11"/>
        <v>0</v>
      </c>
      <c r="L99" s="39"/>
      <c r="M99" s="39"/>
      <c r="N99" s="38"/>
      <c r="O99" s="38"/>
      <c r="P99" s="38"/>
      <c r="Q99" s="38"/>
      <c r="R99" s="39"/>
      <c r="S99" s="39"/>
      <c r="T99" s="39"/>
      <c r="U99" s="39"/>
      <c r="V99" s="39"/>
      <c r="W99" s="100">
        <f t="shared" si="6"/>
        <v>0</v>
      </c>
      <c r="X99" s="100">
        <f>IF(Y99="",D99+E99+H99+K99+L99+M99+W99,H99)</f>
        <v>156</v>
      </c>
      <c r="Y99" s="101"/>
    </row>
    <row r="100" spans="1:25" ht="12.75">
      <c r="A100" s="118">
        <v>6320</v>
      </c>
      <c r="B100" s="115">
        <v>56800</v>
      </c>
      <c r="C100" s="104" t="s">
        <v>158</v>
      </c>
      <c r="D100" s="45"/>
      <c r="E100" s="34">
        <f t="shared" si="7"/>
        <v>25</v>
      </c>
      <c r="F100" s="40">
        <v>2</v>
      </c>
      <c r="G100" s="100">
        <f t="shared" si="9"/>
        <v>0.2</v>
      </c>
      <c r="H100" s="100">
        <f t="shared" si="8"/>
        <v>0.4</v>
      </c>
      <c r="I100" s="36"/>
      <c r="J100" s="100">
        <f t="shared" si="10"/>
        <v>40</v>
      </c>
      <c r="K100" s="100">
        <f t="shared" si="11"/>
        <v>0</v>
      </c>
      <c r="L100" s="39"/>
      <c r="M100" s="39"/>
      <c r="N100" s="38"/>
      <c r="O100" s="38"/>
      <c r="P100" s="38"/>
      <c r="Q100" s="38"/>
      <c r="R100" s="39"/>
      <c r="S100" s="39"/>
      <c r="T100" s="39"/>
      <c r="U100" s="39"/>
      <c r="V100" s="39"/>
      <c r="W100" s="100">
        <f t="shared" si="6"/>
        <v>0</v>
      </c>
      <c r="X100" s="100">
        <f>IF(Y100="",D100+E100+H100+K100+L100+M100+W100,H100)</f>
        <v>25.4</v>
      </c>
      <c r="Y100" s="101"/>
    </row>
    <row r="101" spans="1:25" ht="12.75">
      <c r="A101" s="118">
        <v>6320</v>
      </c>
      <c r="B101" s="115">
        <v>56825</v>
      </c>
      <c r="C101" s="104" t="s">
        <v>159</v>
      </c>
      <c r="D101" s="45"/>
      <c r="E101" s="34">
        <f t="shared" si="7"/>
        <v>25</v>
      </c>
      <c r="F101" s="40">
        <v>3</v>
      </c>
      <c r="G101" s="100">
        <f t="shared" si="9"/>
        <v>0.2</v>
      </c>
      <c r="H101" s="100">
        <f t="shared" si="8"/>
        <v>0.6000000000000001</v>
      </c>
      <c r="I101" s="36"/>
      <c r="J101" s="100">
        <f t="shared" si="10"/>
        <v>40</v>
      </c>
      <c r="K101" s="100">
        <f t="shared" si="11"/>
        <v>0</v>
      </c>
      <c r="L101" s="39"/>
      <c r="M101" s="39"/>
      <c r="N101" s="38"/>
      <c r="O101" s="38"/>
      <c r="P101" s="38"/>
      <c r="Q101" s="38"/>
      <c r="R101" s="39"/>
      <c r="S101" s="39"/>
      <c r="T101" s="39"/>
      <c r="U101" s="39"/>
      <c r="V101" s="39"/>
      <c r="W101" s="100">
        <f t="shared" si="6"/>
        <v>0</v>
      </c>
      <c r="X101" s="100">
        <f>IF(Y101="",D101+E101+H101+K101+L101+M101+W101,H101)</f>
        <v>25.6</v>
      </c>
      <c r="Y101" s="101"/>
    </row>
    <row r="102" spans="1:25" ht="12.75">
      <c r="A102" s="114" t="s">
        <v>160</v>
      </c>
      <c r="B102" s="115">
        <v>57000</v>
      </c>
      <c r="C102" s="104" t="s">
        <v>161</v>
      </c>
      <c r="D102" s="46"/>
      <c r="E102" s="50"/>
      <c r="F102" s="40">
        <v>515</v>
      </c>
      <c r="G102" s="100">
        <f t="shared" si="9"/>
        <v>0.2</v>
      </c>
      <c r="H102" s="100">
        <f t="shared" si="8"/>
        <v>103</v>
      </c>
      <c r="I102" s="36"/>
      <c r="J102" s="100">
        <f t="shared" si="10"/>
        <v>40</v>
      </c>
      <c r="K102" s="100">
        <f t="shared" si="11"/>
        <v>0</v>
      </c>
      <c r="L102" s="47"/>
      <c r="M102" s="47"/>
      <c r="N102" s="38"/>
      <c r="O102" s="38"/>
      <c r="P102" s="38"/>
      <c r="Q102" s="38"/>
      <c r="R102" s="39"/>
      <c r="S102" s="39"/>
      <c r="T102" s="39"/>
      <c r="U102" s="39"/>
      <c r="V102" s="39"/>
      <c r="W102" s="100">
        <f t="shared" si="6"/>
        <v>0</v>
      </c>
      <c r="X102" s="100">
        <f>IF(Y102="",D102+E102+H102+K102+L102+M102+W102,H102)</f>
        <v>103</v>
      </c>
      <c r="Y102" s="101"/>
    </row>
    <row r="103" spans="1:25" ht="12.75">
      <c r="A103" s="114" t="s">
        <v>162</v>
      </c>
      <c r="B103" s="115">
        <v>57025</v>
      </c>
      <c r="C103" s="104" t="s">
        <v>163</v>
      </c>
      <c r="D103" s="46"/>
      <c r="E103" s="50"/>
      <c r="F103" s="40">
        <v>282</v>
      </c>
      <c r="G103" s="100">
        <f t="shared" si="9"/>
        <v>0.2</v>
      </c>
      <c r="H103" s="100">
        <f t="shared" si="8"/>
        <v>56.400000000000006</v>
      </c>
      <c r="I103" s="36"/>
      <c r="J103" s="100">
        <f t="shared" si="10"/>
        <v>40</v>
      </c>
      <c r="K103" s="100">
        <f t="shared" si="11"/>
        <v>0</v>
      </c>
      <c r="L103" s="47"/>
      <c r="M103" s="47"/>
      <c r="N103" s="38"/>
      <c r="O103" s="38"/>
      <c r="P103" s="38"/>
      <c r="Q103" s="38"/>
      <c r="R103" s="39"/>
      <c r="S103" s="39"/>
      <c r="T103" s="39"/>
      <c r="U103" s="39"/>
      <c r="V103" s="39"/>
      <c r="W103" s="100">
        <f t="shared" si="6"/>
        <v>0</v>
      </c>
      <c r="X103" s="100">
        <f>IF(Y103="",D103+E103+H103+K103+L103+M103+W103,H103)</f>
        <v>56.400000000000006</v>
      </c>
      <c r="Y103" s="101"/>
    </row>
    <row r="104" spans="1:25" ht="12.75">
      <c r="A104" s="114">
        <v>1869</v>
      </c>
      <c r="B104" s="115">
        <v>57050</v>
      </c>
      <c r="C104" s="104" t="s">
        <v>164</v>
      </c>
      <c r="D104" s="46"/>
      <c r="E104" s="50"/>
      <c r="F104" s="40">
        <v>12</v>
      </c>
      <c r="G104" s="100">
        <f t="shared" si="9"/>
        <v>0.2</v>
      </c>
      <c r="H104" s="100">
        <f t="shared" si="8"/>
        <v>2.4000000000000004</v>
      </c>
      <c r="I104" s="36"/>
      <c r="J104" s="100">
        <f t="shared" si="10"/>
        <v>40</v>
      </c>
      <c r="K104" s="100">
        <f t="shared" si="11"/>
        <v>0</v>
      </c>
      <c r="L104" s="47"/>
      <c r="M104" s="47"/>
      <c r="N104" s="38"/>
      <c r="O104" s="38"/>
      <c r="P104" s="38"/>
      <c r="Q104" s="38"/>
      <c r="R104" s="39"/>
      <c r="S104" s="39"/>
      <c r="T104" s="39"/>
      <c r="U104" s="39"/>
      <c r="V104" s="39"/>
      <c r="W104" s="100">
        <f t="shared" si="6"/>
        <v>0</v>
      </c>
      <c r="X104" s="100">
        <f>IF(Y104="",D104+E104+H104+K104+L104+M104+W104,H104)</f>
        <v>2.4000000000000004</v>
      </c>
      <c r="Y104" s="101"/>
    </row>
    <row r="105" spans="1:25" ht="12.75">
      <c r="A105" s="114" t="s">
        <v>165</v>
      </c>
      <c r="B105" s="115">
        <v>57070</v>
      </c>
      <c r="C105" s="104" t="s">
        <v>166</v>
      </c>
      <c r="D105" s="46"/>
      <c r="E105" s="50"/>
      <c r="F105" s="40">
        <v>1193</v>
      </c>
      <c r="G105" s="100">
        <f t="shared" si="9"/>
        <v>0.2</v>
      </c>
      <c r="H105" s="100">
        <f t="shared" si="8"/>
        <v>238.60000000000002</v>
      </c>
      <c r="I105" s="36"/>
      <c r="J105" s="100">
        <f t="shared" si="10"/>
        <v>40</v>
      </c>
      <c r="K105" s="100">
        <f t="shared" si="11"/>
        <v>0</v>
      </c>
      <c r="L105" s="47"/>
      <c r="M105" s="47"/>
      <c r="N105" s="38"/>
      <c r="O105" s="38"/>
      <c r="P105" s="38"/>
      <c r="Q105" s="38"/>
      <c r="R105" s="39"/>
      <c r="S105" s="39"/>
      <c r="T105" s="39"/>
      <c r="U105" s="39"/>
      <c r="V105" s="39"/>
      <c r="W105" s="100">
        <f t="shared" si="6"/>
        <v>0</v>
      </c>
      <c r="X105" s="100">
        <f>IF(Y105="",D105+E105+H105+K105+L105+M105+W105,H105)</f>
        <v>238.60000000000002</v>
      </c>
      <c r="Y105" s="101"/>
    </row>
    <row r="106" spans="1:25" ht="12.75">
      <c r="A106" s="118">
        <v>6317</v>
      </c>
      <c r="B106" s="115">
        <v>57075</v>
      </c>
      <c r="C106" s="104" t="s">
        <v>167</v>
      </c>
      <c r="D106" s="45"/>
      <c r="E106" s="34">
        <f t="shared" si="7"/>
        <v>25</v>
      </c>
      <c r="F106" s="40">
        <v>354</v>
      </c>
      <c r="G106" s="100">
        <f t="shared" si="9"/>
        <v>0.2</v>
      </c>
      <c r="H106" s="100">
        <f t="shared" si="8"/>
        <v>70.8</v>
      </c>
      <c r="I106" s="36"/>
      <c r="J106" s="100">
        <f t="shared" si="10"/>
        <v>40</v>
      </c>
      <c r="K106" s="100">
        <f t="shared" si="11"/>
        <v>0</v>
      </c>
      <c r="L106" s="39"/>
      <c r="M106" s="39"/>
      <c r="N106" s="38"/>
      <c r="O106" s="38"/>
      <c r="P106" s="38"/>
      <c r="Q106" s="38"/>
      <c r="R106" s="39"/>
      <c r="S106" s="39"/>
      <c r="T106" s="39"/>
      <c r="U106" s="39"/>
      <c r="V106" s="39"/>
      <c r="W106" s="100">
        <f t="shared" si="6"/>
        <v>0</v>
      </c>
      <c r="X106" s="100">
        <f>IF(Y106="",D106+E106+H106+K106+L106+M106+W106,H106)</f>
        <v>95.8</v>
      </c>
      <c r="Y106" s="101"/>
    </row>
    <row r="107" spans="1:25" ht="12.75">
      <c r="A107" s="118">
        <v>6313</v>
      </c>
      <c r="B107" s="115">
        <v>57100</v>
      </c>
      <c r="C107" s="104" t="s">
        <v>168</v>
      </c>
      <c r="D107" s="45">
        <v>75</v>
      </c>
      <c r="E107" s="34">
        <f t="shared" si="7"/>
        <v>25</v>
      </c>
      <c r="F107" s="40">
        <v>6415</v>
      </c>
      <c r="G107" s="100">
        <f t="shared" si="9"/>
        <v>0.2</v>
      </c>
      <c r="H107" s="100">
        <f t="shared" si="8"/>
        <v>1283</v>
      </c>
      <c r="I107" s="36"/>
      <c r="J107" s="100">
        <f t="shared" si="10"/>
        <v>40</v>
      </c>
      <c r="K107" s="100">
        <f t="shared" si="11"/>
        <v>0</v>
      </c>
      <c r="L107" s="48">
        <v>25</v>
      </c>
      <c r="M107" s="39"/>
      <c r="N107" s="38"/>
      <c r="O107" s="38"/>
      <c r="P107" s="38"/>
      <c r="Q107" s="38"/>
      <c r="R107" s="39"/>
      <c r="S107" s="39"/>
      <c r="T107" s="39"/>
      <c r="U107" s="39"/>
      <c r="V107" s="39"/>
      <c r="W107" s="100">
        <f t="shared" si="6"/>
        <v>0</v>
      </c>
      <c r="X107" s="100">
        <f>IF(Y107="",D107+E107+H107+K107+L107+M107+W107,H107)</f>
        <v>1408</v>
      </c>
      <c r="Y107" s="101"/>
    </row>
    <row r="108" spans="1:25" ht="12.75">
      <c r="A108" s="118">
        <v>6314</v>
      </c>
      <c r="B108" s="115">
        <v>57115</v>
      </c>
      <c r="C108" s="104" t="s">
        <v>169</v>
      </c>
      <c r="D108" s="45"/>
      <c r="E108" s="34">
        <f t="shared" si="7"/>
        <v>25</v>
      </c>
      <c r="F108" s="40">
        <v>73</v>
      </c>
      <c r="G108" s="100">
        <f t="shared" si="9"/>
        <v>0.2</v>
      </c>
      <c r="H108" s="100">
        <f t="shared" si="8"/>
        <v>14.600000000000001</v>
      </c>
      <c r="I108" s="36"/>
      <c r="J108" s="100">
        <f t="shared" si="10"/>
        <v>40</v>
      </c>
      <c r="K108" s="100">
        <f t="shared" si="11"/>
        <v>0</v>
      </c>
      <c r="L108" s="39"/>
      <c r="M108" s="39"/>
      <c r="N108" s="38"/>
      <c r="O108" s="38"/>
      <c r="P108" s="38"/>
      <c r="Q108" s="38"/>
      <c r="R108" s="39"/>
      <c r="S108" s="39"/>
      <c r="T108" s="39"/>
      <c r="U108" s="39"/>
      <c r="V108" s="39"/>
      <c r="W108" s="100">
        <f t="shared" si="6"/>
        <v>0</v>
      </c>
      <c r="X108" s="100">
        <f>IF(Y108="",D108+E108+H108+K108+L108+M108+W108,H108)</f>
        <v>39.6</v>
      </c>
      <c r="Y108" s="101"/>
    </row>
    <row r="109" spans="1:25" ht="12.75">
      <c r="A109" s="118">
        <v>6314</v>
      </c>
      <c r="B109" s="115">
        <v>57116</v>
      </c>
      <c r="C109" s="104" t="s">
        <v>170</v>
      </c>
      <c r="D109" s="45"/>
      <c r="E109" s="34">
        <f t="shared" si="7"/>
        <v>25</v>
      </c>
      <c r="F109" s="40">
        <v>43</v>
      </c>
      <c r="G109" s="100">
        <f t="shared" si="9"/>
        <v>0.2</v>
      </c>
      <c r="H109" s="100">
        <f t="shared" si="8"/>
        <v>8.6</v>
      </c>
      <c r="I109" s="36"/>
      <c r="J109" s="100">
        <f t="shared" si="10"/>
        <v>40</v>
      </c>
      <c r="K109" s="100">
        <f t="shared" si="11"/>
        <v>0</v>
      </c>
      <c r="L109" s="39"/>
      <c r="M109" s="39"/>
      <c r="N109" s="38"/>
      <c r="O109" s="38"/>
      <c r="P109" s="38"/>
      <c r="Q109" s="38"/>
      <c r="R109" s="39"/>
      <c r="S109" s="39"/>
      <c r="T109" s="39"/>
      <c r="U109" s="39"/>
      <c r="V109" s="39"/>
      <c r="W109" s="100">
        <f t="shared" si="6"/>
        <v>0</v>
      </c>
      <c r="X109" s="100">
        <f>IF(Y109="",D109+E109+H109+K109+L109+M109+W109,H109)</f>
        <v>33.6</v>
      </c>
      <c r="Y109" s="101"/>
    </row>
    <row r="110" spans="1:25" ht="12.75">
      <c r="A110" s="118">
        <v>6314</v>
      </c>
      <c r="B110" s="121" t="s">
        <v>171</v>
      </c>
      <c r="C110" s="104" t="s">
        <v>172</v>
      </c>
      <c r="D110" s="45"/>
      <c r="E110" s="34">
        <f t="shared" si="7"/>
        <v>25</v>
      </c>
      <c r="F110" s="40">
        <v>89</v>
      </c>
      <c r="G110" s="100">
        <f t="shared" si="9"/>
        <v>0.2</v>
      </c>
      <c r="H110" s="100">
        <f t="shared" si="8"/>
        <v>17.8</v>
      </c>
      <c r="I110" s="36"/>
      <c r="J110" s="100">
        <f t="shared" si="10"/>
        <v>40</v>
      </c>
      <c r="K110" s="100">
        <f t="shared" si="11"/>
        <v>0</v>
      </c>
      <c r="L110" s="39"/>
      <c r="M110" s="39"/>
      <c r="N110" s="38"/>
      <c r="O110" s="38"/>
      <c r="P110" s="38"/>
      <c r="Q110" s="38"/>
      <c r="R110" s="39"/>
      <c r="S110" s="39"/>
      <c r="T110" s="39"/>
      <c r="U110" s="39"/>
      <c r="V110" s="39"/>
      <c r="W110" s="100">
        <f t="shared" si="6"/>
        <v>0</v>
      </c>
      <c r="X110" s="100">
        <f>IF(Y110="",D110+E110+H110+K110+L110+M110+W110,H110)</f>
        <v>42.8</v>
      </c>
      <c r="Y110" s="101"/>
    </row>
    <row r="111" spans="1:25" ht="12.75">
      <c r="A111" s="118">
        <v>6314</v>
      </c>
      <c r="B111" s="121" t="s">
        <v>173</v>
      </c>
      <c r="C111" s="104" t="s">
        <v>174</v>
      </c>
      <c r="D111" s="45"/>
      <c r="E111" s="34">
        <f t="shared" si="7"/>
        <v>25</v>
      </c>
      <c r="F111" s="40">
        <v>56</v>
      </c>
      <c r="G111" s="100">
        <f t="shared" si="9"/>
        <v>0.2</v>
      </c>
      <c r="H111" s="100">
        <f t="shared" si="8"/>
        <v>11.200000000000001</v>
      </c>
      <c r="I111" s="36"/>
      <c r="J111" s="100">
        <f t="shared" si="10"/>
        <v>40</v>
      </c>
      <c r="K111" s="100">
        <f t="shared" si="11"/>
        <v>0</v>
      </c>
      <c r="L111" s="39"/>
      <c r="M111" s="39"/>
      <c r="N111" s="38"/>
      <c r="O111" s="38"/>
      <c r="P111" s="38"/>
      <c r="Q111" s="38"/>
      <c r="R111" s="39"/>
      <c r="S111" s="39"/>
      <c r="T111" s="39"/>
      <c r="U111" s="39"/>
      <c r="V111" s="39"/>
      <c r="W111" s="100">
        <f t="shared" si="6"/>
        <v>0</v>
      </c>
      <c r="X111" s="100">
        <f>IF(Y111="",D111+E111+H111+K111+L111+M111+W111,H111)</f>
        <v>36.2</v>
      </c>
      <c r="Y111" s="101"/>
    </row>
    <row r="112" spans="1:25" ht="12.75">
      <c r="A112" s="118">
        <v>6314</v>
      </c>
      <c r="B112" s="121" t="s">
        <v>175</v>
      </c>
      <c r="C112" s="104" t="s">
        <v>176</v>
      </c>
      <c r="D112" s="45"/>
      <c r="E112" s="34">
        <f t="shared" si="7"/>
        <v>25</v>
      </c>
      <c r="F112" s="40">
        <v>1</v>
      </c>
      <c r="G112" s="100">
        <f t="shared" si="9"/>
        <v>0.2</v>
      </c>
      <c r="H112" s="100">
        <f t="shared" si="8"/>
        <v>0.2</v>
      </c>
      <c r="I112" s="36"/>
      <c r="J112" s="100">
        <f t="shared" si="10"/>
        <v>40</v>
      </c>
      <c r="K112" s="100">
        <f t="shared" si="11"/>
        <v>0</v>
      </c>
      <c r="L112" s="39"/>
      <c r="M112" s="39"/>
      <c r="N112" s="38"/>
      <c r="O112" s="38"/>
      <c r="P112" s="38"/>
      <c r="Q112" s="38"/>
      <c r="R112" s="39"/>
      <c r="S112" s="39"/>
      <c r="T112" s="39"/>
      <c r="U112" s="39"/>
      <c r="V112" s="39"/>
      <c r="W112" s="100">
        <f t="shared" si="6"/>
        <v>0</v>
      </c>
      <c r="X112" s="100">
        <f>IF(Y112="",D112+E112+H112+K112+L112+M112+W112,H112)</f>
        <v>25.2</v>
      </c>
      <c r="Y112" s="101"/>
    </row>
    <row r="113" spans="1:25" ht="12.75">
      <c r="A113" s="118">
        <v>6314</v>
      </c>
      <c r="B113" s="121" t="s">
        <v>177</v>
      </c>
      <c r="C113" s="104" t="s">
        <v>178</v>
      </c>
      <c r="D113" s="45"/>
      <c r="E113" s="34">
        <f t="shared" si="7"/>
        <v>25</v>
      </c>
      <c r="F113" s="40">
        <v>1</v>
      </c>
      <c r="G113" s="100">
        <f t="shared" si="9"/>
        <v>0.2</v>
      </c>
      <c r="H113" s="100">
        <f t="shared" si="8"/>
        <v>0.2</v>
      </c>
      <c r="I113" s="36"/>
      <c r="J113" s="100">
        <f t="shared" si="10"/>
        <v>40</v>
      </c>
      <c r="K113" s="100">
        <f t="shared" si="11"/>
        <v>0</v>
      </c>
      <c r="L113" s="39"/>
      <c r="M113" s="39"/>
      <c r="N113" s="38"/>
      <c r="O113" s="38"/>
      <c r="P113" s="38"/>
      <c r="Q113" s="38"/>
      <c r="R113" s="39"/>
      <c r="S113" s="39"/>
      <c r="T113" s="39"/>
      <c r="U113" s="39"/>
      <c r="V113" s="39"/>
      <c r="W113" s="100">
        <f t="shared" si="6"/>
        <v>0</v>
      </c>
      <c r="X113" s="100">
        <f>IF(Y113="",D113+E113+H113+K113+L113+M113+W113,H113)</f>
        <v>25.2</v>
      </c>
      <c r="Y113" s="101"/>
    </row>
    <row r="114" spans="1:25" ht="12.75">
      <c r="A114" s="118">
        <v>6314</v>
      </c>
      <c r="B114" s="121" t="s">
        <v>179</v>
      </c>
      <c r="C114" s="104" t="s">
        <v>180</v>
      </c>
      <c r="D114" s="45"/>
      <c r="E114" s="34">
        <f t="shared" si="7"/>
        <v>25</v>
      </c>
      <c r="F114" s="40">
        <v>66</v>
      </c>
      <c r="G114" s="100">
        <f t="shared" si="9"/>
        <v>0.2</v>
      </c>
      <c r="H114" s="100">
        <f t="shared" si="8"/>
        <v>13.200000000000001</v>
      </c>
      <c r="I114" s="36"/>
      <c r="J114" s="100">
        <f t="shared" si="10"/>
        <v>40</v>
      </c>
      <c r="K114" s="100">
        <f t="shared" si="11"/>
        <v>0</v>
      </c>
      <c r="L114" s="39"/>
      <c r="M114" s="39"/>
      <c r="N114" s="38"/>
      <c r="O114" s="38"/>
      <c r="P114" s="38"/>
      <c r="Q114" s="38"/>
      <c r="R114" s="39"/>
      <c r="S114" s="39"/>
      <c r="T114" s="39"/>
      <c r="U114" s="39"/>
      <c r="V114" s="39"/>
      <c r="W114" s="100">
        <f t="shared" si="6"/>
        <v>0</v>
      </c>
      <c r="X114" s="100">
        <f>IF(Y114="",D114+E114+H114+K114+L114+M114+W114,H114)</f>
        <v>38.2</v>
      </c>
      <c r="Y114" s="101"/>
    </row>
    <row r="115" spans="1:25" ht="12.75">
      <c r="A115" s="118">
        <v>6315</v>
      </c>
      <c r="B115" s="115">
        <v>57125</v>
      </c>
      <c r="C115" s="104" t="s">
        <v>181</v>
      </c>
      <c r="D115" s="45"/>
      <c r="E115" s="34">
        <f t="shared" si="7"/>
        <v>25</v>
      </c>
      <c r="F115" s="40">
        <v>1</v>
      </c>
      <c r="G115" s="100">
        <f t="shared" si="9"/>
        <v>0.2</v>
      </c>
      <c r="H115" s="100">
        <f t="shared" si="8"/>
        <v>0.2</v>
      </c>
      <c r="I115" s="36"/>
      <c r="J115" s="100">
        <f t="shared" si="10"/>
        <v>40</v>
      </c>
      <c r="K115" s="100">
        <f t="shared" si="11"/>
        <v>0</v>
      </c>
      <c r="L115" s="39"/>
      <c r="M115" s="39"/>
      <c r="N115" s="38"/>
      <c r="O115" s="38"/>
      <c r="P115" s="38"/>
      <c r="Q115" s="38"/>
      <c r="R115" s="39"/>
      <c r="S115" s="39"/>
      <c r="T115" s="39"/>
      <c r="U115" s="39"/>
      <c r="V115" s="39"/>
      <c r="W115" s="100">
        <f t="shared" si="6"/>
        <v>0</v>
      </c>
      <c r="X115" s="100">
        <f>IF(Y115="",D115+E115+H115+K115+L115+M115+W115,H115)</f>
        <v>25.2</v>
      </c>
      <c r="Y115" s="101"/>
    </row>
    <row r="116" spans="1:25" ht="12.75">
      <c r="A116" s="118">
        <v>6315</v>
      </c>
      <c r="B116" s="115">
        <v>57150</v>
      </c>
      <c r="C116" s="104" t="s">
        <v>182</v>
      </c>
      <c r="D116" s="45"/>
      <c r="E116" s="34">
        <f t="shared" si="7"/>
        <v>25</v>
      </c>
      <c r="F116" s="40">
        <v>750</v>
      </c>
      <c r="G116" s="100">
        <f t="shared" si="9"/>
        <v>0.2</v>
      </c>
      <c r="H116" s="100">
        <f t="shared" si="8"/>
        <v>150</v>
      </c>
      <c r="I116" s="36"/>
      <c r="J116" s="100">
        <f t="shared" si="10"/>
        <v>40</v>
      </c>
      <c r="K116" s="100">
        <f t="shared" si="11"/>
        <v>0</v>
      </c>
      <c r="L116" s="39"/>
      <c r="M116" s="39"/>
      <c r="N116" s="38"/>
      <c r="O116" s="38"/>
      <c r="P116" s="38"/>
      <c r="Q116" s="38"/>
      <c r="R116" s="39"/>
      <c r="S116" s="39"/>
      <c r="T116" s="39"/>
      <c r="U116" s="39"/>
      <c r="V116" s="39"/>
      <c r="W116" s="100">
        <f t="shared" si="6"/>
        <v>0</v>
      </c>
      <c r="X116" s="100">
        <f>IF(Y116="",D116+E116+H116+K116+L116+M116+W116,H116)</f>
        <v>175</v>
      </c>
      <c r="Y116" s="101"/>
    </row>
    <row r="117" spans="1:25" ht="12.75">
      <c r="A117" s="118">
        <v>6315</v>
      </c>
      <c r="B117" s="115">
        <v>57175</v>
      </c>
      <c r="C117" s="104" t="s">
        <v>183</v>
      </c>
      <c r="D117" s="45"/>
      <c r="E117" s="34">
        <f t="shared" si="7"/>
        <v>25</v>
      </c>
      <c r="F117" s="40">
        <v>608</v>
      </c>
      <c r="G117" s="100">
        <f t="shared" si="9"/>
        <v>0.2</v>
      </c>
      <c r="H117" s="100">
        <f t="shared" si="8"/>
        <v>121.60000000000001</v>
      </c>
      <c r="I117" s="36"/>
      <c r="J117" s="100">
        <f t="shared" si="10"/>
        <v>40</v>
      </c>
      <c r="K117" s="100">
        <f t="shared" si="11"/>
        <v>0</v>
      </c>
      <c r="L117" s="39"/>
      <c r="M117" s="39"/>
      <c r="N117" s="38"/>
      <c r="O117" s="38"/>
      <c r="P117" s="38"/>
      <c r="Q117" s="38"/>
      <c r="R117" s="39"/>
      <c r="S117" s="39"/>
      <c r="T117" s="39"/>
      <c r="U117" s="39"/>
      <c r="V117" s="39"/>
      <c r="W117" s="100">
        <f t="shared" si="6"/>
        <v>0</v>
      </c>
      <c r="X117" s="100">
        <f>IF(Y117="",D117+E117+H117+K117+L117+M117+W117,H117)</f>
        <v>146.60000000000002</v>
      </c>
      <c r="Y117" s="101"/>
    </row>
    <row r="118" spans="1:25" ht="12.75">
      <c r="A118" s="114" t="s">
        <v>184</v>
      </c>
      <c r="B118" s="115">
        <v>57200</v>
      </c>
      <c r="C118" s="104" t="s">
        <v>185</v>
      </c>
      <c r="D118" s="46"/>
      <c r="E118" s="46"/>
      <c r="F118" s="40">
        <v>519</v>
      </c>
      <c r="G118" s="100">
        <f t="shared" si="9"/>
        <v>0.2</v>
      </c>
      <c r="H118" s="100">
        <f t="shared" si="8"/>
        <v>103.80000000000001</v>
      </c>
      <c r="I118" s="36"/>
      <c r="J118" s="100">
        <f t="shared" si="10"/>
        <v>40</v>
      </c>
      <c r="K118" s="100">
        <f t="shared" si="11"/>
        <v>0</v>
      </c>
      <c r="L118" s="47"/>
      <c r="M118" s="47"/>
      <c r="N118" s="38"/>
      <c r="O118" s="38"/>
      <c r="P118" s="38"/>
      <c r="Q118" s="38"/>
      <c r="R118" s="39"/>
      <c r="S118" s="39"/>
      <c r="T118" s="39"/>
      <c r="U118" s="39"/>
      <c r="V118" s="39"/>
      <c r="W118" s="100">
        <f t="shared" si="6"/>
        <v>0</v>
      </c>
      <c r="X118" s="100">
        <f>IF(Y118="",D118+E118+H118+K118+L118+M118+W118,H118)</f>
        <v>103.80000000000001</v>
      </c>
      <c r="Y118" s="101"/>
    </row>
    <row r="119" spans="1:25" ht="12.75">
      <c r="A119" s="114" t="s">
        <v>186</v>
      </c>
      <c r="B119" s="115">
        <v>57215</v>
      </c>
      <c r="C119" s="104" t="s">
        <v>187</v>
      </c>
      <c r="D119" s="46"/>
      <c r="E119" s="46"/>
      <c r="F119" s="40">
        <v>378</v>
      </c>
      <c r="G119" s="100">
        <f t="shared" si="9"/>
        <v>0.2</v>
      </c>
      <c r="H119" s="100">
        <f t="shared" si="8"/>
        <v>75.60000000000001</v>
      </c>
      <c r="I119" s="36"/>
      <c r="J119" s="100">
        <f t="shared" si="10"/>
        <v>40</v>
      </c>
      <c r="K119" s="100">
        <f t="shared" si="11"/>
        <v>0</v>
      </c>
      <c r="L119" s="47"/>
      <c r="M119" s="47"/>
      <c r="N119" s="38"/>
      <c r="O119" s="38"/>
      <c r="P119" s="38"/>
      <c r="Q119" s="38"/>
      <c r="R119" s="39"/>
      <c r="S119" s="39"/>
      <c r="T119" s="39"/>
      <c r="U119" s="39"/>
      <c r="V119" s="39"/>
      <c r="W119" s="100">
        <f t="shared" si="6"/>
        <v>0</v>
      </c>
      <c r="X119" s="100">
        <f>IF(Y119="",D119+E119+H119+K119+L119+M119+W119,H119)</f>
        <v>75.60000000000001</v>
      </c>
      <c r="Y119" s="101"/>
    </row>
    <row r="120" spans="1:25" ht="12.75">
      <c r="A120" s="118">
        <v>6317</v>
      </c>
      <c r="B120" s="115">
        <v>57235</v>
      </c>
      <c r="C120" s="24" t="s">
        <v>188</v>
      </c>
      <c r="D120" s="45"/>
      <c r="E120" s="34">
        <f t="shared" si="7"/>
        <v>25</v>
      </c>
      <c r="F120" s="40">
        <v>995</v>
      </c>
      <c r="G120" s="100">
        <f t="shared" si="9"/>
        <v>0.2</v>
      </c>
      <c r="H120" s="100">
        <f t="shared" si="8"/>
        <v>199</v>
      </c>
      <c r="I120" s="36"/>
      <c r="J120" s="100">
        <f t="shared" si="10"/>
        <v>40</v>
      </c>
      <c r="K120" s="100">
        <f t="shared" si="11"/>
        <v>0</v>
      </c>
      <c r="L120" s="39"/>
      <c r="M120" s="39"/>
      <c r="N120" s="38"/>
      <c r="O120" s="38"/>
      <c r="P120" s="38"/>
      <c r="Q120" s="38"/>
      <c r="R120" s="39"/>
      <c r="S120" s="39"/>
      <c r="T120" s="39"/>
      <c r="U120" s="39"/>
      <c r="V120" s="39"/>
      <c r="W120" s="100">
        <f t="shared" si="6"/>
        <v>0</v>
      </c>
      <c r="X120" s="100">
        <f>IF(Y120="",D120+E120+H120+K120+L120+M120+W120,H120)</f>
        <v>224</v>
      </c>
      <c r="Y120" s="101"/>
    </row>
    <row r="121" spans="1:25" ht="12.75">
      <c r="A121" s="118">
        <v>6317</v>
      </c>
      <c r="B121" s="115">
        <v>57240</v>
      </c>
      <c r="C121" s="24" t="s">
        <v>189</v>
      </c>
      <c r="D121" s="45"/>
      <c r="E121" s="34">
        <f t="shared" si="7"/>
        <v>25</v>
      </c>
      <c r="F121" s="40">
        <v>223</v>
      </c>
      <c r="G121" s="100">
        <f t="shared" si="9"/>
        <v>0.2</v>
      </c>
      <c r="H121" s="100">
        <f t="shared" si="8"/>
        <v>44.6</v>
      </c>
      <c r="I121" s="36"/>
      <c r="J121" s="100">
        <f t="shared" si="10"/>
        <v>40</v>
      </c>
      <c r="K121" s="100">
        <f t="shared" si="11"/>
        <v>0</v>
      </c>
      <c r="L121" s="39"/>
      <c r="M121" s="39"/>
      <c r="N121" s="38"/>
      <c r="O121" s="38"/>
      <c r="P121" s="38"/>
      <c r="Q121" s="38"/>
      <c r="R121" s="39"/>
      <c r="S121" s="39"/>
      <c r="T121" s="39"/>
      <c r="U121" s="39"/>
      <c r="V121" s="39"/>
      <c r="W121" s="100">
        <f t="shared" si="6"/>
        <v>0</v>
      </c>
      <c r="X121" s="100">
        <f>IF(Y121="",D121+E121+H121+K121+L121+M121+W121,H121)</f>
        <v>69.6</v>
      </c>
      <c r="Y121" s="101"/>
    </row>
    <row r="122" spans="1:25" ht="12.75">
      <c r="A122" s="118">
        <v>6319</v>
      </c>
      <c r="B122" s="115">
        <v>57300</v>
      </c>
      <c r="C122" s="104" t="s">
        <v>190</v>
      </c>
      <c r="D122" s="45" t="s">
        <v>191</v>
      </c>
      <c r="E122" s="34">
        <f t="shared" si="7"/>
        <v>25</v>
      </c>
      <c r="F122" s="40">
        <v>2892</v>
      </c>
      <c r="G122" s="100">
        <f t="shared" si="9"/>
        <v>0.2</v>
      </c>
      <c r="H122" s="100">
        <f t="shared" si="8"/>
        <v>578.4</v>
      </c>
      <c r="I122" s="36"/>
      <c r="J122" s="100">
        <f t="shared" si="10"/>
        <v>40</v>
      </c>
      <c r="K122" s="100">
        <f t="shared" si="11"/>
        <v>0</v>
      </c>
      <c r="L122" s="39"/>
      <c r="M122" s="39"/>
      <c r="N122" s="38"/>
      <c r="O122" s="38"/>
      <c r="P122" s="38"/>
      <c r="Q122" s="38"/>
      <c r="R122" s="39"/>
      <c r="S122" s="39"/>
      <c r="T122" s="39"/>
      <c r="U122" s="39"/>
      <c r="V122" s="39"/>
      <c r="W122" s="100">
        <f t="shared" si="6"/>
        <v>0</v>
      </c>
      <c r="X122" s="100">
        <v>603.4</v>
      </c>
      <c r="Y122" s="101"/>
    </row>
    <row r="123" spans="1:25" ht="12.75">
      <c r="A123" s="118">
        <v>6314</v>
      </c>
      <c r="B123" s="115">
        <v>57310</v>
      </c>
      <c r="C123" s="104" t="s">
        <v>192</v>
      </c>
      <c r="D123" s="45"/>
      <c r="E123" s="34">
        <f t="shared" si="7"/>
        <v>25</v>
      </c>
      <c r="F123" s="40">
        <v>65</v>
      </c>
      <c r="G123" s="100">
        <f t="shared" si="9"/>
        <v>0.2</v>
      </c>
      <c r="H123" s="100">
        <f t="shared" si="8"/>
        <v>13</v>
      </c>
      <c r="I123" s="36"/>
      <c r="J123" s="100">
        <f t="shared" si="10"/>
        <v>40</v>
      </c>
      <c r="K123" s="100">
        <f t="shared" si="11"/>
        <v>0</v>
      </c>
      <c r="L123" s="39"/>
      <c r="M123" s="39"/>
      <c r="N123" s="38"/>
      <c r="O123" s="38"/>
      <c r="P123" s="38"/>
      <c r="Q123" s="38"/>
      <c r="R123" s="39"/>
      <c r="S123" s="39"/>
      <c r="T123" s="39"/>
      <c r="U123" s="39"/>
      <c r="V123" s="39"/>
      <c r="W123" s="100">
        <f t="shared" si="6"/>
        <v>0</v>
      </c>
      <c r="X123" s="100">
        <f>IF(Y123="",D123+E123+H123+K123+L123+M123+W123,H123)</f>
        <v>38</v>
      </c>
      <c r="Y123" s="101"/>
    </row>
    <row r="124" spans="1:25" ht="12.75">
      <c r="A124" s="118">
        <v>6314</v>
      </c>
      <c r="B124" s="115">
        <v>57311</v>
      </c>
      <c r="C124" s="104" t="s">
        <v>193</v>
      </c>
      <c r="D124" s="45"/>
      <c r="E124" s="34">
        <f t="shared" si="7"/>
        <v>25</v>
      </c>
      <c r="F124" s="40">
        <v>77</v>
      </c>
      <c r="G124" s="100">
        <f t="shared" si="9"/>
        <v>0.2</v>
      </c>
      <c r="H124" s="100">
        <f t="shared" si="8"/>
        <v>15.4</v>
      </c>
      <c r="I124" s="36"/>
      <c r="J124" s="100">
        <f t="shared" si="10"/>
        <v>40</v>
      </c>
      <c r="K124" s="100">
        <f t="shared" si="11"/>
        <v>0</v>
      </c>
      <c r="L124" s="39"/>
      <c r="M124" s="39"/>
      <c r="N124" s="38"/>
      <c r="O124" s="38"/>
      <c r="P124" s="38"/>
      <c r="Q124" s="38"/>
      <c r="R124" s="39"/>
      <c r="S124" s="39"/>
      <c r="T124" s="39"/>
      <c r="U124" s="39"/>
      <c r="V124" s="39"/>
      <c r="W124" s="100">
        <f t="shared" si="6"/>
        <v>0</v>
      </c>
      <c r="X124" s="100">
        <f>IF(Y124="",D124+E124+H124+K124+L124+M124+W124,H124)</f>
        <v>40.4</v>
      </c>
      <c r="Y124" s="101"/>
    </row>
    <row r="125" spans="1:25" ht="12.75">
      <c r="A125" s="118">
        <v>6314</v>
      </c>
      <c r="B125" s="115">
        <v>57312</v>
      </c>
      <c r="C125" s="104" t="s">
        <v>194</v>
      </c>
      <c r="D125" s="45"/>
      <c r="E125" s="34">
        <f t="shared" si="7"/>
        <v>25</v>
      </c>
      <c r="F125" s="40">
        <v>59</v>
      </c>
      <c r="G125" s="100">
        <f t="shared" si="9"/>
        <v>0.2</v>
      </c>
      <c r="H125" s="100">
        <f t="shared" si="8"/>
        <v>11.8</v>
      </c>
      <c r="I125" s="36"/>
      <c r="J125" s="100">
        <f t="shared" si="10"/>
        <v>40</v>
      </c>
      <c r="K125" s="100">
        <f t="shared" si="11"/>
        <v>0</v>
      </c>
      <c r="L125" s="39"/>
      <c r="M125" s="39"/>
      <c r="N125" s="38"/>
      <c r="O125" s="38"/>
      <c r="P125" s="38"/>
      <c r="Q125" s="38"/>
      <c r="R125" s="39"/>
      <c r="S125" s="39"/>
      <c r="T125" s="39"/>
      <c r="U125" s="39"/>
      <c r="V125" s="39"/>
      <c r="W125" s="100">
        <f t="shared" si="6"/>
        <v>0</v>
      </c>
      <c r="X125" s="100">
        <f>IF(Y125="",D125+E125+H125+K125+L125+M125+W125,H125)</f>
        <v>36.8</v>
      </c>
      <c r="Y125" s="101"/>
    </row>
    <row r="126" spans="1:25" ht="12.75">
      <c r="A126" s="118">
        <v>6314</v>
      </c>
      <c r="B126" s="115">
        <v>57313</v>
      </c>
      <c r="C126" s="104" t="s">
        <v>195</v>
      </c>
      <c r="D126" s="45"/>
      <c r="E126" s="34">
        <f t="shared" si="7"/>
        <v>25</v>
      </c>
      <c r="F126" s="40">
        <v>55</v>
      </c>
      <c r="G126" s="100">
        <f t="shared" si="9"/>
        <v>0.2</v>
      </c>
      <c r="H126" s="100">
        <f t="shared" si="8"/>
        <v>11</v>
      </c>
      <c r="I126" s="36"/>
      <c r="J126" s="100">
        <f t="shared" si="10"/>
        <v>40</v>
      </c>
      <c r="K126" s="100">
        <f t="shared" si="11"/>
        <v>0</v>
      </c>
      <c r="L126" s="39"/>
      <c r="M126" s="39"/>
      <c r="N126" s="38"/>
      <c r="O126" s="38"/>
      <c r="P126" s="38"/>
      <c r="Q126" s="38"/>
      <c r="R126" s="39"/>
      <c r="S126" s="39"/>
      <c r="T126" s="39"/>
      <c r="U126" s="39"/>
      <c r="V126" s="39"/>
      <c r="W126" s="100">
        <f t="shared" si="6"/>
        <v>0</v>
      </c>
      <c r="X126" s="100">
        <f>IF(Y126="",D126+E126+H126+K126+L126+M126+W126,H126)</f>
        <v>36</v>
      </c>
      <c r="Y126" s="101"/>
    </row>
    <row r="127" spans="1:25" ht="12.75">
      <c r="A127" s="118">
        <v>6314</v>
      </c>
      <c r="B127" s="115">
        <v>57314</v>
      </c>
      <c r="C127" s="104" t="s">
        <v>196</v>
      </c>
      <c r="D127" s="45"/>
      <c r="E127" s="34">
        <f t="shared" si="7"/>
        <v>25</v>
      </c>
      <c r="F127" s="40">
        <v>51</v>
      </c>
      <c r="G127" s="100">
        <f t="shared" si="9"/>
        <v>0.2</v>
      </c>
      <c r="H127" s="100">
        <f t="shared" si="8"/>
        <v>10.200000000000001</v>
      </c>
      <c r="I127" s="36"/>
      <c r="J127" s="100">
        <f t="shared" si="10"/>
        <v>40</v>
      </c>
      <c r="K127" s="100">
        <f t="shared" si="11"/>
        <v>0</v>
      </c>
      <c r="L127" s="39"/>
      <c r="M127" s="39"/>
      <c r="N127" s="38"/>
      <c r="O127" s="38"/>
      <c r="P127" s="38"/>
      <c r="Q127" s="38"/>
      <c r="R127" s="39"/>
      <c r="S127" s="39"/>
      <c r="T127" s="39"/>
      <c r="U127" s="39"/>
      <c r="V127" s="39"/>
      <c r="W127" s="100">
        <f t="shared" si="6"/>
        <v>0</v>
      </c>
      <c r="X127" s="100">
        <f>IF(Y127="",D127+E127+H127+K127+L127+M127+W127,H127)</f>
        <v>35.2</v>
      </c>
      <c r="Y127" s="101"/>
    </row>
    <row r="128" spans="1:25" ht="12.75">
      <c r="A128" s="118">
        <v>6314</v>
      </c>
      <c r="B128" s="115">
        <v>57315</v>
      </c>
      <c r="C128" s="104" t="s">
        <v>197</v>
      </c>
      <c r="D128" s="45"/>
      <c r="E128" s="34">
        <f t="shared" si="7"/>
        <v>25</v>
      </c>
      <c r="F128" s="40">
        <v>78</v>
      </c>
      <c r="G128" s="100">
        <f t="shared" si="9"/>
        <v>0.2</v>
      </c>
      <c r="H128" s="100">
        <f t="shared" si="8"/>
        <v>15.600000000000001</v>
      </c>
      <c r="I128" s="36"/>
      <c r="J128" s="100">
        <f t="shared" si="10"/>
        <v>40</v>
      </c>
      <c r="K128" s="100">
        <f t="shared" si="11"/>
        <v>0</v>
      </c>
      <c r="L128" s="39"/>
      <c r="M128" s="39"/>
      <c r="N128" s="38"/>
      <c r="O128" s="38"/>
      <c r="P128" s="38"/>
      <c r="Q128" s="38"/>
      <c r="R128" s="39"/>
      <c r="S128" s="39"/>
      <c r="T128" s="39"/>
      <c r="U128" s="39"/>
      <c r="V128" s="39"/>
      <c r="W128" s="100">
        <f t="shared" si="6"/>
        <v>0</v>
      </c>
      <c r="X128" s="100">
        <f>IF(Y128="",D128+E128+H128+K128+L128+M128+W128,H128)</f>
        <v>40.6</v>
      </c>
      <c r="Y128" s="101"/>
    </row>
    <row r="129" spans="1:25" ht="12.75">
      <c r="A129" s="118">
        <v>6314</v>
      </c>
      <c r="B129" s="115">
        <v>57316</v>
      </c>
      <c r="C129" s="104" t="s">
        <v>198</v>
      </c>
      <c r="D129" s="45"/>
      <c r="E129" s="34">
        <f t="shared" si="7"/>
        <v>25</v>
      </c>
      <c r="F129" s="40">
        <v>91</v>
      </c>
      <c r="G129" s="100">
        <f t="shared" si="9"/>
        <v>0.2</v>
      </c>
      <c r="H129" s="100">
        <f t="shared" si="8"/>
        <v>18.2</v>
      </c>
      <c r="I129" s="36"/>
      <c r="J129" s="100">
        <f t="shared" si="10"/>
        <v>40</v>
      </c>
      <c r="K129" s="100">
        <f t="shared" si="11"/>
        <v>0</v>
      </c>
      <c r="L129" s="39"/>
      <c r="M129" s="39"/>
      <c r="N129" s="38"/>
      <c r="O129" s="38"/>
      <c r="P129" s="38"/>
      <c r="Q129" s="38"/>
      <c r="R129" s="39"/>
      <c r="S129" s="39"/>
      <c r="T129" s="39"/>
      <c r="U129" s="39"/>
      <c r="V129" s="39"/>
      <c r="W129" s="100">
        <f t="shared" si="6"/>
        <v>0</v>
      </c>
      <c r="X129" s="100">
        <f>IF(Y129="",D129+E129+H129+K129+L129+M129+W129,H129)</f>
        <v>43.2</v>
      </c>
      <c r="Y129" s="101"/>
    </row>
    <row r="130" spans="1:25" ht="12.75">
      <c r="A130" s="118">
        <v>6314</v>
      </c>
      <c r="B130" s="115">
        <v>57317</v>
      </c>
      <c r="C130" s="104" t="s">
        <v>199</v>
      </c>
      <c r="D130" s="45"/>
      <c r="E130" s="34">
        <f t="shared" si="7"/>
        <v>25</v>
      </c>
      <c r="F130" s="40">
        <v>55</v>
      </c>
      <c r="G130" s="100">
        <f t="shared" si="9"/>
        <v>0.2</v>
      </c>
      <c r="H130" s="100">
        <f t="shared" si="8"/>
        <v>11</v>
      </c>
      <c r="I130" s="36"/>
      <c r="J130" s="100">
        <f t="shared" si="10"/>
        <v>40</v>
      </c>
      <c r="K130" s="100">
        <f t="shared" si="11"/>
        <v>0</v>
      </c>
      <c r="L130" s="39"/>
      <c r="M130" s="39"/>
      <c r="N130" s="38"/>
      <c r="O130" s="38"/>
      <c r="P130" s="38"/>
      <c r="Q130" s="38"/>
      <c r="R130" s="39"/>
      <c r="S130" s="39"/>
      <c r="T130" s="39"/>
      <c r="U130" s="39"/>
      <c r="V130" s="39"/>
      <c r="W130" s="100">
        <f t="shared" si="6"/>
        <v>0</v>
      </c>
      <c r="X130" s="100">
        <f>IF(Y130="",D130+E130+H130+K130+L130+M130+W130,H130)</f>
        <v>36</v>
      </c>
      <c r="Y130" s="101"/>
    </row>
    <row r="131" spans="1:25" ht="12.75">
      <c r="A131" s="114" t="s">
        <v>200</v>
      </c>
      <c r="B131" s="115">
        <v>57325</v>
      </c>
      <c r="C131" s="104" t="s">
        <v>201</v>
      </c>
      <c r="D131" s="46"/>
      <c r="E131" s="46"/>
      <c r="F131" s="40">
        <v>39</v>
      </c>
      <c r="G131" s="100">
        <f t="shared" si="9"/>
        <v>0.2</v>
      </c>
      <c r="H131" s="100">
        <f t="shared" si="8"/>
        <v>7.800000000000001</v>
      </c>
      <c r="I131" s="36"/>
      <c r="J131" s="100">
        <f t="shared" si="10"/>
        <v>40</v>
      </c>
      <c r="K131" s="100">
        <f t="shared" si="11"/>
        <v>0</v>
      </c>
      <c r="L131" s="47"/>
      <c r="M131" s="47"/>
      <c r="N131" s="38"/>
      <c r="O131" s="38"/>
      <c r="P131" s="38"/>
      <c r="Q131" s="38"/>
      <c r="R131" s="39"/>
      <c r="S131" s="39"/>
      <c r="T131" s="39"/>
      <c r="U131" s="39"/>
      <c r="V131" s="39"/>
      <c r="W131" s="100">
        <f t="shared" si="6"/>
        <v>0</v>
      </c>
      <c r="X131" s="100">
        <f>IF(Y131="",D131+E131+H131+K131+L131+M131+W131,H131)</f>
        <v>7.800000000000001</v>
      </c>
      <c r="Y131" s="101"/>
    </row>
    <row r="132" spans="1:25" ht="12.75">
      <c r="A132" s="114" t="s">
        <v>202</v>
      </c>
      <c r="B132" s="115">
        <v>57400</v>
      </c>
      <c r="C132" s="104" t="s">
        <v>203</v>
      </c>
      <c r="D132" s="46"/>
      <c r="E132" s="46"/>
      <c r="F132" s="40">
        <v>102</v>
      </c>
      <c r="G132" s="100">
        <f t="shared" si="9"/>
        <v>0.2</v>
      </c>
      <c r="H132" s="100">
        <f t="shared" si="8"/>
        <v>20.400000000000002</v>
      </c>
      <c r="I132" s="36"/>
      <c r="J132" s="100">
        <f t="shared" si="10"/>
        <v>40</v>
      </c>
      <c r="K132" s="100">
        <f t="shared" si="11"/>
        <v>0</v>
      </c>
      <c r="L132" s="47"/>
      <c r="M132" s="47"/>
      <c r="N132" s="38"/>
      <c r="O132" s="38"/>
      <c r="P132" s="38"/>
      <c r="Q132" s="38"/>
      <c r="R132" s="39"/>
      <c r="S132" s="39"/>
      <c r="T132" s="39"/>
      <c r="U132" s="39"/>
      <c r="V132" s="39"/>
      <c r="W132" s="100">
        <f t="shared" si="6"/>
        <v>0</v>
      </c>
      <c r="X132" s="100">
        <f>IF(Y132="",D132+E132+H132+K132+L132+M132+W132,H132)</f>
        <v>20.400000000000002</v>
      </c>
      <c r="Y132" s="101"/>
    </row>
    <row r="133" spans="1:25" ht="12.75">
      <c r="A133" s="114" t="s">
        <v>204</v>
      </c>
      <c r="B133" s="115">
        <v>57450</v>
      </c>
      <c r="C133" s="104" t="s">
        <v>205</v>
      </c>
      <c r="D133" s="46"/>
      <c r="E133" s="46"/>
      <c r="F133" s="40">
        <v>1218</v>
      </c>
      <c r="G133" s="100">
        <f t="shared" si="9"/>
        <v>0.2</v>
      </c>
      <c r="H133" s="100">
        <f t="shared" si="8"/>
        <v>243.60000000000002</v>
      </c>
      <c r="I133" s="36"/>
      <c r="J133" s="100">
        <f t="shared" si="10"/>
        <v>40</v>
      </c>
      <c r="K133" s="100">
        <f t="shared" si="11"/>
        <v>0</v>
      </c>
      <c r="L133" s="47"/>
      <c r="M133" s="47"/>
      <c r="N133" s="38"/>
      <c r="O133" s="38"/>
      <c r="P133" s="38"/>
      <c r="Q133" s="38"/>
      <c r="R133" s="39"/>
      <c r="S133" s="39"/>
      <c r="T133" s="39"/>
      <c r="U133" s="39"/>
      <c r="V133" s="39"/>
      <c r="W133" s="100">
        <f aca="true" t="shared" si="12" ref="W133:W196">ROUND((N133*R$4)+(O133*S$4)+(P133*T$4)+(Q133*V$4),2)</f>
        <v>0</v>
      </c>
      <c r="X133" s="100">
        <f>IF(Y133="",D133+E133+H133+K133+L133+M133+W133,H133)</f>
        <v>243.60000000000002</v>
      </c>
      <c r="Y133" s="122"/>
    </row>
    <row r="134" spans="1:25" ht="12.75">
      <c r="A134" s="114" t="s">
        <v>206</v>
      </c>
      <c r="B134" s="115">
        <v>57475</v>
      </c>
      <c r="C134" s="104" t="s">
        <v>207</v>
      </c>
      <c r="D134" s="46"/>
      <c r="E134" s="46"/>
      <c r="F134" s="40">
        <v>975</v>
      </c>
      <c r="G134" s="100">
        <f t="shared" si="9"/>
        <v>0.2</v>
      </c>
      <c r="H134" s="100">
        <f aca="true" t="shared" si="13" ref="H134:H197">+F134*G134</f>
        <v>195</v>
      </c>
      <c r="I134" s="36"/>
      <c r="J134" s="100">
        <f t="shared" si="10"/>
        <v>40</v>
      </c>
      <c r="K134" s="100">
        <f t="shared" si="11"/>
        <v>0</v>
      </c>
      <c r="L134" s="47"/>
      <c r="M134" s="47"/>
      <c r="N134" s="38"/>
      <c r="O134" s="38"/>
      <c r="P134" s="38"/>
      <c r="Q134" s="38"/>
      <c r="R134" s="39"/>
      <c r="S134" s="39"/>
      <c r="T134" s="39"/>
      <c r="U134" s="39"/>
      <c r="V134" s="39"/>
      <c r="W134" s="100">
        <f t="shared" si="12"/>
        <v>0</v>
      </c>
      <c r="X134" s="100">
        <f>IF(Y134="",D134+E134+H134+K134+L134+M134+W134,H134)</f>
        <v>195</v>
      </c>
      <c r="Y134" s="101"/>
    </row>
    <row r="135" spans="1:25" ht="12.75">
      <c r="A135" s="114" t="s">
        <v>208</v>
      </c>
      <c r="B135" s="115">
        <v>57500</v>
      </c>
      <c r="C135" s="104" t="s">
        <v>209</v>
      </c>
      <c r="D135" s="46"/>
      <c r="E135" s="46"/>
      <c r="F135" s="40">
        <v>250</v>
      </c>
      <c r="G135" s="100">
        <f t="shared" si="9"/>
        <v>0.2</v>
      </c>
      <c r="H135" s="100">
        <f t="shared" si="13"/>
        <v>50</v>
      </c>
      <c r="I135" s="36"/>
      <c r="J135" s="100">
        <f t="shared" si="10"/>
        <v>40</v>
      </c>
      <c r="K135" s="100">
        <f t="shared" si="11"/>
        <v>0</v>
      </c>
      <c r="L135" s="47"/>
      <c r="M135" s="47"/>
      <c r="N135" s="38"/>
      <c r="O135" s="38"/>
      <c r="P135" s="38"/>
      <c r="Q135" s="38"/>
      <c r="R135" s="39"/>
      <c r="S135" s="39"/>
      <c r="T135" s="39"/>
      <c r="U135" s="39"/>
      <c r="V135" s="39"/>
      <c r="W135" s="100">
        <f t="shared" si="12"/>
        <v>0</v>
      </c>
      <c r="X135" s="100">
        <f>IF(Y135="",D135+E135+H135+K135+L135+M135+W135,H135)</f>
        <v>50</v>
      </c>
      <c r="Y135" s="101"/>
    </row>
    <row r="136" spans="1:25" ht="12.75">
      <c r="A136" s="114" t="s">
        <v>210</v>
      </c>
      <c r="B136" s="115">
        <v>57525</v>
      </c>
      <c r="C136" s="104" t="s">
        <v>211</v>
      </c>
      <c r="D136" s="46"/>
      <c r="E136" s="46"/>
      <c r="F136" s="40">
        <v>17</v>
      </c>
      <c r="G136" s="100">
        <f aca="true" t="shared" si="14" ref="G136:G200">(G$4)</f>
        <v>0.2</v>
      </c>
      <c r="H136" s="100">
        <f t="shared" si="13"/>
        <v>3.4000000000000004</v>
      </c>
      <c r="I136" s="36"/>
      <c r="J136" s="100">
        <f aca="true" t="shared" si="15" ref="J136:J200">(J$4)</f>
        <v>40</v>
      </c>
      <c r="K136" s="100">
        <f aca="true" t="shared" si="16" ref="K136:K200">I136*J136</f>
        <v>0</v>
      </c>
      <c r="L136" s="47"/>
      <c r="M136" s="47"/>
      <c r="N136" s="38"/>
      <c r="O136" s="38"/>
      <c r="P136" s="38"/>
      <c r="Q136" s="38"/>
      <c r="R136" s="39"/>
      <c r="S136" s="39"/>
      <c r="T136" s="39"/>
      <c r="U136" s="39"/>
      <c r="V136" s="39"/>
      <c r="W136" s="100">
        <f t="shared" si="12"/>
        <v>0</v>
      </c>
      <c r="X136" s="100">
        <f>IF(Y136="",D136+E136+H136+K136+L136+M136+W136,H136)</f>
        <v>3.4000000000000004</v>
      </c>
      <c r="Y136" s="101"/>
    </row>
    <row r="137" spans="1:25" ht="12.75">
      <c r="A137" s="114" t="s">
        <v>212</v>
      </c>
      <c r="B137" s="115">
        <v>57550</v>
      </c>
      <c r="C137" s="104" t="s">
        <v>213</v>
      </c>
      <c r="D137" s="46"/>
      <c r="E137" s="46"/>
      <c r="F137" s="40">
        <v>9</v>
      </c>
      <c r="G137" s="100">
        <f t="shared" si="14"/>
        <v>0.2</v>
      </c>
      <c r="H137" s="100">
        <f t="shared" si="13"/>
        <v>1.8</v>
      </c>
      <c r="I137" s="36"/>
      <c r="J137" s="100">
        <f t="shared" si="15"/>
        <v>40</v>
      </c>
      <c r="K137" s="100">
        <f t="shared" si="16"/>
        <v>0</v>
      </c>
      <c r="L137" s="47"/>
      <c r="M137" s="47"/>
      <c r="N137" s="38"/>
      <c r="O137" s="38"/>
      <c r="P137" s="38"/>
      <c r="Q137" s="38"/>
      <c r="R137" s="39"/>
      <c r="S137" s="39"/>
      <c r="T137" s="39"/>
      <c r="U137" s="39"/>
      <c r="V137" s="39"/>
      <c r="W137" s="100">
        <f t="shared" si="12"/>
        <v>0</v>
      </c>
      <c r="X137" s="100">
        <f>IF(Y137="",D137+E137+H137+K137+L137+M137+W137,H137)</f>
        <v>1.8</v>
      </c>
      <c r="Y137" s="101"/>
    </row>
    <row r="138" spans="1:25" ht="12.75">
      <c r="A138" s="114">
        <v>1861</v>
      </c>
      <c r="B138" s="115">
        <v>57575</v>
      </c>
      <c r="C138" s="104" t="s">
        <v>214</v>
      </c>
      <c r="D138" s="46"/>
      <c r="E138" s="46"/>
      <c r="F138" s="40">
        <v>7</v>
      </c>
      <c r="G138" s="100">
        <f t="shared" si="14"/>
        <v>0.2</v>
      </c>
      <c r="H138" s="100">
        <f t="shared" si="13"/>
        <v>1.4000000000000001</v>
      </c>
      <c r="I138" s="36"/>
      <c r="J138" s="100">
        <f t="shared" si="15"/>
        <v>40</v>
      </c>
      <c r="K138" s="100">
        <f t="shared" si="16"/>
        <v>0</v>
      </c>
      <c r="L138" s="47"/>
      <c r="M138" s="47"/>
      <c r="N138" s="38"/>
      <c r="O138" s="38"/>
      <c r="P138" s="38"/>
      <c r="Q138" s="38"/>
      <c r="R138" s="39"/>
      <c r="S138" s="39"/>
      <c r="T138" s="39"/>
      <c r="U138" s="39"/>
      <c r="V138" s="39"/>
      <c r="W138" s="100">
        <f t="shared" si="12"/>
        <v>0</v>
      </c>
      <c r="X138" s="100">
        <f>IF(Y138="",D138+E138+H138+K138+L138+M138+W138,H138)</f>
        <v>1.4000000000000001</v>
      </c>
      <c r="Y138" s="101"/>
    </row>
    <row r="139" spans="1:25" ht="12.75">
      <c r="A139" s="118">
        <v>7131</v>
      </c>
      <c r="B139" s="115">
        <v>57600</v>
      </c>
      <c r="C139" s="104" t="s">
        <v>215</v>
      </c>
      <c r="D139" s="51"/>
      <c r="E139" s="51">
        <v>25</v>
      </c>
      <c r="F139" s="40">
        <v>255</v>
      </c>
      <c r="G139" s="100">
        <f t="shared" si="14"/>
        <v>0.2</v>
      </c>
      <c r="H139" s="100">
        <f t="shared" si="13"/>
        <v>51</v>
      </c>
      <c r="I139" s="36"/>
      <c r="J139" s="100">
        <f t="shared" si="15"/>
        <v>40</v>
      </c>
      <c r="K139" s="100">
        <f t="shared" si="16"/>
        <v>0</v>
      </c>
      <c r="L139" s="48">
        <v>25</v>
      </c>
      <c r="M139" s="43"/>
      <c r="N139" s="38"/>
      <c r="O139" s="38"/>
      <c r="P139" s="38"/>
      <c r="Q139" s="38"/>
      <c r="R139" s="39"/>
      <c r="S139" s="39"/>
      <c r="T139" s="39"/>
      <c r="U139" s="39"/>
      <c r="V139" s="39"/>
      <c r="W139" s="100">
        <f t="shared" si="12"/>
        <v>0</v>
      </c>
      <c r="X139" s="100">
        <f>IF(Y139="",D139+E139+H139+K139+L139+M139+W139,H139)</f>
        <v>101</v>
      </c>
      <c r="Y139" s="101"/>
    </row>
    <row r="140" spans="1:25" ht="12.75">
      <c r="A140" s="114" t="s">
        <v>216</v>
      </c>
      <c r="B140" s="115">
        <v>57625</v>
      </c>
      <c r="C140" s="104" t="s">
        <v>217</v>
      </c>
      <c r="D140" s="46"/>
      <c r="E140" s="46"/>
      <c r="F140" s="40">
        <v>215</v>
      </c>
      <c r="G140" s="100">
        <f t="shared" si="14"/>
        <v>0.2</v>
      </c>
      <c r="H140" s="100">
        <f t="shared" si="13"/>
        <v>43</v>
      </c>
      <c r="I140" s="36"/>
      <c r="J140" s="100">
        <f t="shared" si="15"/>
        <v>40</v>
      </c>
      <c r="K140" s="100">
        <f t="shared" si="16"/>
        <v>0</v>
      </c>
      <c r="L140" s="47"/>
      <c r="M140" s="47"/>
      <c r="N140" s="38"/>
      <c r="O140" s="38"/>
      <c r="P140" s="38"/>
      <c r="Q140" s="38"/>
      <c r="R140" s="39"/>
      <c r="S140" s="39"/>
      <c r="T140" s="39"/>
      <c r="U140" s="39"/>
      <c r="V140" s="39"/>
      <c r="W140" s="100">
        <f t="shared" si="12"/>
        <v>0</v>
      </c>
      <c r="X140" s="100">
        <f>IF(Y140="",D140+E140+H140+K140+L140+M140+W140,H140)</f>
        <v>43</v>
      </c>
      <c r="Y140" s="101"/>
    </row>
    <row r="141" spans="1:25" ht="12.75">
      <c r="A141" s="114" t="s">
        <v>218</v>
      </c>
      <c r="B141" s="121" t="s">
        <v>219</v>
      </c>
      <c r="C141" s="104" t="s">
        <v>220</v>
      </c>
      <c r="D141" s="46"/>
      <c r="E141" s="46"/>
      <c r="F141" s="40">
        <v>17</v>
      </c>
      <c r="G141" s="100">
        <f t="shared" si="14"/>
        <v>0.2</v>
      </c>
      <c r="H141" s="100">
        <f t="shared" si="13"/>
        <v>3.4000000000000004</v>
      </c>
      <c r="I141" s="36"/>
      <c r="J141" s="100">
        <f t="shared" si="15"/>
        <v>40</v>
      </c>
      <c r="K141" s="100">
        <f t="shared" si="16"/>
        <v>0</v>
      </c>
      <c r="L141" s="47"/>
      <c r="M141" s="47"/>
      <c r="N141" s="38"/>
      <c r="O141" s="38"/>
      <c r="P141" s="38"/>
      <c r="Q141" s="38"/>
      <c r="R141" s="39"/>
      <c r="S141" s="39"/>
      <c r="T141" s="39"/>
      <c r="U141" s="39"/>
      <c r="V141" s="39"/>
      <c r="W141" s="100">
        <f t="shared" si="12"/>
        <v>0</v>
      </c>
      <c r="X141" s="100">
        <f>IF(Y141="",D141+E141+H141+K141+L141+M141+W141,H141)</f>
        <v>3.4000000000000004</v>
      </c>
      <c r="Y141" s="101"/>
    </row>
    <row r="142" spans="1:25" ht="12.75">
      <c r="A142" s="118">
        <v>6318</v>
      </c>
      <c r="B142" s="115">
        <v>57675</v>
      </c>
      <c r="C142" s="104" t="s">
        <v>221</v>
      </c>
      <c r="D142" s="46"/>
      <c r="E142" s="46"/>
      <c r="F142" s="40">
        <v>1028</v>
      </c>
      <c r="G142" s="100">
        <f t="shared" si="14"/>
        <v>0.2</v>
      </c>
      <c r="H142" s="100">
        <f t="shared" si="13"/>
        <v>205.60000000000002</v>
      </c>
      <c r="I142" s="36"/>
      <c r="J142" s="100">
        <f t="shared" si="15"/>
        <v>40</v>
      </c>
      <c r="K142" s="100">
        <f t="shared" si="16"/>
        <v>0</v>
      </c>
      <c r="L142" s="39"/>
      <c r="M142" s="39"/>
      <c r="N142" s="38"/>
      <c r="O142" s="38"/>
      <c r="P142" s="38"/>
      <c r="Q142" s="38"/>
      <c r="R142" s="39"/>
      <c r="S142" s="39"/>
      <c r="T142" s="39"/>
      <c r="U142" s="39"/>
      <c r="V142" s="39"/>
      <c r="W142" s="100">
        <f t="shared" si="12"/>
        <v>0</v>
      </c>
      <c r="X142" s="100">
        <f>IF(Y142="",D142+E142+H142+K142+L142+M142+W142,H142)</f>
        <v>205.60000000000002</v>
      </c>
      <c r="Y142" s="101"/>
    </row>
    <row r="143" spans="1:25" ht="12.75">
      <c r="A143" s="114" t="s">
        <v>222</v>
      </c>
      <c r="B143" s="115">
        <v>57700</v>
      </c>
      <c r="C143" s="104" t="s">
        <v>223</v>
      </c>
      <c r="D143" s="46"/>
      <c r="E143" s="46"/>
      <c r="F143" s="40">
        <v>199</v>
      </c>
      <c r="G143" s="100">
        <f t="shared" si="14"/>
        <v>0.2</v>
      </c>
      <c r="H143" s="100">
        <f t="shared" si="13"/>
        <v>39.800000000000004</v>
      </c>
      <c r="I143" s="36"/>
      <c r="J143" s="100">
        <f t="shared" si="15"/>
        <v>40</v>
      </c>
      <c r="K143" s="100">
        <f t="shared" si="16"/>
        <v>0</v>
      </c>
      <c r="L143" s="47"/>
      <c r="M143" s="47"/>
      <c r="N143" s="38"/>
      <c r="O143" s="38"/>
      <c r="P143" s="38"/>
      <c r="Q143" s="38"/>
      <c r="R143" s="39"/>
      <c r="S143" s="39"/>
      <c r="T143" s="39"/>
      <c r="U143" s="39"/>
      <c r="V143" s="39"/>
      <c r="W143" s="100">
        <f t="shared" si="12"/>
        <v>0</v>
      </c>
      <c r="X143" s="100">
        <f>IF(Y143="",D143+E143+H143+K143+L143+M143+W143,H143)</f>
        <v>39.800000000000004</v>
      </c>
      <c r="Y143" s="101"/>
    </row>
    <row r="144" spans="1:25" ht="12.75">
      <c r="A144" s="114" t="s">
        <v>224</v>
      </c>
      <c r="B144" s="115">
        <v>57715</v>
      </c>
      <c r="C144" s="104" t="s">
        <v>225</v>
      </c>
      <c r="D144" s="46"/>
      <c r="E144" s="46"/>
      <c r="F144" s="40">
        <v>158</v>
      </c>
      <c r="G144" s="100">
        <f t="shared" si="14"/>
        <v>0.2</v>
      </c>
      <c r="H144" s="100">
        <f t="shared" si="13"/>
        <v>31.6</v>
      </c>
      <c r="I144" s="36"/>
      <c r="J144" s="100">
        <f t="shared" si="15"/>
        <v>40</v>
      </c>
      <c r="K144" s="100">
        <f t="shared" si="16"/>
        <v>0</v>
      </c>
      <c r="L144" s="47"/>
      <c r="M144" s="47"/>
      <c r="N144" s="38"/>
      <c r="O144" s="38"/>
      <c r="P144" s="38"/>
      <c r="Q144" s="38"/>
      <c r="R144" s="39"/>
      <c r="S144" s="39"/>
      <c r="T144" s="39"/>
      <c r="U144" s="39"/>
      <c r="V144" s="39"/>
      <c r="W144" s="100">
        <f t="shared" si="12"/>
        <v>0</v>
      </c>
      <c r="X144" s="100">
        <f>IF(Y144="",D144+E144+H144+K144+L144+M144+W144,H144)</f>
        <v>31.6</v>
      </c>
      <c r="Y144" s="101"/>
    </row>
    <row r="145" spans="1:25" ht="12.75">
      <c r="A145" s="114" t="s">
        <v>226</v>
      </c>
      <c r="B145" s="115">
        <v>57725</v>
      </c>
      <c r="C145" s="104" t="s">
        <v>227</v>
      </c>
      <c r="D145" s="46"/>
      <c r="E145" s="46"/>
      <c r="F145" s="40">
        <v>76</v>
      </c>
      <c r="G145" s="100">
        <f t="shared" si="14"/>
        <v>0.2</v>
      </c>
      <c r="H145" s="100">
        <f t="shared" si="13"/>
        <v>15.200000000000001</v>
      </c>
      <c r="I145" s="36"/>
      <c r="J145" s="100">
        <f t="shared" si="15"/>
        <v>40</v>
      </c>
      <c r="K145" s="100">
        <f t="shared" si="16"/>
        <v>0</v>
      </c>
      <c r="L145" s="47"/>
      <c r="M145" s="47"/>
      <c r="N145" s="38"/>
      <c r="O145" s="38"/>
      <c r="P145" s="38"/>
      <c r="Q145" s="38"/>
      <c r="R145" s="39"/>
      <c r="S145" s="39"/>
      <c r="T145" s="39"/>
      <c r="U145" s="39"/>
      <c r="V145" s="39"/>
      <c r="W145" s="100">
        <f t="shared" si="12"/>
        <v>0</v>
      </c>
      <c r="X145" s="100">
        <f>IF(Y145="",D145+E145+H145+K145+L145+M145+W145,H145)</f>
        <v>15.200000000000001</v>
      </c>
      <c r="Y145" s="101"/>
    </row>
    <row r="146" spans="1:25" ht="12.75">
      <c r="A146" s="114" t="s">
        <v>228</v>
      </c>
      <c r="B146" s="115">
        <v>57750</v>
      </c>
      <c r="C146" s="104" t="s">
        <v>229</v>
      </c>
      <c r="D146" s="46"/>
      <c r="E146" s="46"/>
      <c r="F146" s="40">
        <v>228</v>
      </c>
      <c r="G146" s="100">
        <f t="shared" si="14"/>
        <v>0.2</v>
      </c>
      <c r="H146" s="100">
        <f t="shared" si="13"/>
        <v>45.6</v>
      </c>
      <c r="I146" s="36"/>
      <c r="J146" s="100">
        <f t="shared" si="15"/>
        <v>40</v>
      </c>
      <c r="K146" s="100">
        <f t="shared" si="16"/>
        <v>0</v>
      </c>
      <c r="L146" s="47"/>
      <c r="M146" s="47"/>
      <c r="N146" s="38"/>
      <c r="O146" s="38"/>
      <c r="P146" s="38"/>
      <c r="Q146" s="38"/>
      <c r="R146" s="39"/>
      <c r="S146" s="39"/>
      <c r="T146" s="39"/>
      <c r="U146" s="39"/>
      <c r="V146" s="39"/>
      <c r="W146" s="100">
        <f t="shared" si="12"/>
        <v>0</v>
      </c>
      <c r="X146" s="100">
        <f>IF(Y146="",D146+E146+H146+K146+L146+M146+W146,H146)</f>
        <v>45.6</v>
      </c>
      <c r="Y146" s="101"/>
    </row>
    <row r="147" spans="1:25" ht="12.75">
      <c r="A147" s="114" t="s">
        <v>230</v>
      </c>
      <c r="B147" s="115">
        <v>57775</v>
      </c>
      <c r="C147" s="104" t="s">
        <v>231</v>
      </c>
      <c r="D147" s="46"/>
      <c r="E147" s="46"/>
      <c r="F147" s="40">
        <v>117</v>
      </c>
      <c r="G147" s="100">
        <f t="shared" si="14"/>
        <v>0.2</v>
      </c>
      <c r="H147" s="100">
        <f t="shared" si="13"/>
        <v>23.400000000000002</v>
      </c>
      <c r="I147" s="36"/>
      <c r="J147" s="100">
        <f t="shared" si="15"/>
        <v>40</v>
      </c>
      <c r="K147" s="100">
        <f t="shared" si="16"/>
        <v>0</v>
      </c>
      <c r="L147" s="47"/>
      <c r="M147" s="47"/>
      <c r="N147" s="38"/>
      <c r="O147" s="38"/>
      <c r="P147" s="38"/>
      <c r="Q147" s="38"/>
      <c r="R147" s="39"/>
      <c r="S147" s="39"/>
      <c r="T147" s="39"/>
      <c r="U147" s="39"/>
      <c r="V147" s="39"/>
      <c r="W147" s="100">
        <f t="shared" si="12"/>
        <v>0</v>
      </c>
      <c r="X147" s="100">
        <f>IF(Y147="",D147+E147+H147+K147+L147+M147+W147,H147)</f>
        <v>23.400000000000002</v>
      </c>
      <c r="Y147" s="101"/>
    </row>
    <row r="148" spans="1:25" ht="12.75">
      <c r="A148" s="114" t="s">
        <v>232</v>
      </c>
      <c r="B148" s="115">
        <v>57800</v>
      </c>
      <c r="C148" s="104" t="s">
        <v>233</v>
      </c>
      <c r="D148" s="46"/>
      <c r="E148" s="46"/>
      <c r="F148" s="40">
        <v>328</v>
      </c>
      <c r="G148" s="100">
        <f t="shared" si="14"/>
        <v>0.2</v>
      </c>
      <c r="H148" s="100">
        <f t="shared" si="13"/>
        <v>65.60000000000001</v>
      </c>
      <c r="I148" s="36"/>
      <c r="J148" s="100">
        <f t="shared" si="15"/>
        <v>40</v>
      </c>
      <c r="K148" s="100">
        <f t="shared" si="16"/>
        <v>0</v>
      </c>
      <c r="L148" s="47"/>
      <c r="M148" s="47"/>
      <c r="N148" s="38"/>
      <c r="O148" s="38"/>
      <c r="P148" s="38"/>
      <c r="Q148" s="38"/>
      <c r="R148" s="39"/>
      <c r="S148" s="39"/>
      <c r="T148" s="39"/>
      <c r="U148" s="39"/>
      <c r="V148" s="39"/>
      <c r="W148" s="100">
        <f t="shared" si="12"/>
        <v>0</v>
      </c>
      <c r="X148" s="100">
        <f>IF(Y148="",D148+E148+H148+K148+L148+M148+W148,H148)</f>
        <v>65.60000000000001</v>
      </c>
      <c r="Y148" s="101"/>
    </row>
    <row r="149" spans="1:25" ht="12.75">
      <c r="A149" s="114" t="s">
        <v>234</v>
      </c>
      <c r="B149" s="115">
        <v>57875</v>
      </c>
      <c r="C149" s="104" t="s">
        <v>235</v>
      </c>
      <c r="D149" s="46"/>
      <c r="E149" s="46"/>
      <c r="F149" s="40">
        <v>155</v>
      </c>
      <c r="G149" s="100">
        <f t="shared" si="14"/>
        <v>0.2</v>
      </c>
      <c r="H149" s="100">
        <f t="shared" si="13"/>
        <v>31</v>
      </c>
      <c r="I149" s="36"/>
      <c r="J149" s="100">
        <f t="shared" si="15"/>
        <v>40</v>
      </c>
      <c r="K149" s="100">
        <f t="shared" si="16"/>
        <v>0</v>
      </c>
      <c r="L149" s="47"/>
      <c r="M149" s="47"/>
      <c r="N149" s="38"/>
      <c r="O149" s="38"/>
      <c r="P149" s="38"/>
      <c r="Q149" s="38"/>
      <c r="R149" s="39"/>
      <c r="S149" s="39"/>
      <c r="T149" s="39"/>
      <c r="U149" s="39"/>
      <c r="V149" s="39"/>
      <c r="W149" s="100">
        <f t="shared" si="12"/>
        <v>0</v>
      </c>
      <c r="X149" s="100">
        <f>IF(Y149="",D149+E149+H149+K149+L149+M149+W149,H149)</f>
        <v>31</v>
      </c>
      <c r="Y149" s="101"/>
    </row>
    <row r="150" spans="1:25" ht="12.75">
      <c r="A150" s="114" t="s">
        <v>236</v>
      </c>
      <c r="B150" s="115">
        <v>57900</v>
      </c>
      <c r="C150" s="104" t="s">
        <v>237</v>
      </c>
      <c r="D150" s="46"/>
      <c r="E150" s="46"/>
      <c r="F150" s="40">
        <v>207</v>
      </c>
      <c r="G150" s="100">
        <f t="shared" si="14"/>
        <v>0.2</v>
      </c>
      <c r="H150" s="100">
        <f t="shared" si="13"/>
        <v>41.400000000000006</v>
      </c>
      <c r="I150" s="36"/>
      <c r="J150" s="100">
        <f t="shared" si="15"/>
        <v>40</v>
      </c>
      <c r="K150" s="100">
        <f t="shared" si="16"/>
        <v>0</v>
      </c>
      <c r="L150" s="47"/>
      <c r="M150" s="47"/>
      <c r="N150" s="38"/>
      <c r="O150" s="38"/>
      <c r="P150" s="38"/>
      <c r="Q150" s="38"/>
      <c r="R150" s="39"/>
      <c r="S150" s="39"/>
      <c r="T150" s="39"/>
      <c r="U150" s="39"/>
      <c r="V150" s="39"/>
      <c r="W150" s="100">
        <f t="shared" si="12"/>
        <v>0</v>
      </c>
      <c r="X150" s="100">
        <f>IF(Y150="",D150+E150+H150+K150+L150+M150+W150,H150)</f>
        <v>41.400000000000006</v>
      </c>
      <c r="Y150" s="101"/>
    </row>
    <row r="151" spans="1:25" ht="12.75">
      <c r="A151" s="114" t="s">
        <v>238</v>
      </c>
      <c r="B151" s="115">
        <v>57925</v>
      </c>
      <c r="C151" s="116" t="s">
        <v>239</v>
      </c>
      <c r="D151" s="46"/>
      <c r="E151" s="46"/>
      <c r="F151" s="40">
        <v>333</v>
      </c>
      <c r="G151" s="100">
        <f t="shared" si="14"/>
        <v>0.2</v>
      </c>
      <c r="H151" s="100">
        <f t="shared" si="13"/>
        <v>66.60000000000001</v>
      </c>
      <c r="I151" s="36"/>
      <c r="J151" s="100">
        <f t="shared" si="15"/>
        <v>40</v>
      </c>
      <c r="K151" s="100">
        <f t="shared" si="16"/>
        <v>0</v>
      </c>
      <c r="L151" s="47"/>
      <c r="M151" s="47"/>
      <c r="N151" s="38"/>
      <c r="O151" s="38"/>
      <c r="P151" s="38"/>
      <c r="Q151" s="38"/>
      <c r="R151" s="39"/>
      <c r="S151" s="39"/>
      <c r="T151" s="39"/>
      <c r="U151" s="39"/>
      <c r="V151" s="39"/>
      <c r="W151" s="100">
        <f t="shared" si="12"/>
        <v>0</v>
      </c>
      <c r="X151" s="100">
        <f>IF(Y151="",D151+E151+H151+K151+L151+M151+W151,H151)</f>
        <v>66.60000000000001</v>
      </c>
      <c r="Y151" s="101"/>
    </row>
    <row r="152" spans="1:25" ht="12.75">
      <c r="A152" s="114" t="s">
        <v>240</v>
      </c>
      <c r="B152" s="115">
        <v>57950</v>
      </c>
      <c r="C152" s="104" t="s">
        <v>241</v>
      </c>
      <c r="D152" s="46"/>
      <c r="E152" s="46"/>
      <c r="F152" s="40">
        <v>4299</v>
      </c>
      <c r="G152" s="100">
        <f t="shared" si="14"/>
        <v>0.2</v>
      </c>
      <c r="H152" s="100">
        <f t="shared" si="13"/>
        <v>859.8000000000001</v>
      </c>
      <c r="I152" s="36"/>
      <c r="J152" s="100">
        <f t="shared" si="15"/>
        <v>40</v>
      </c>
      <c r="K152" s="100">
        <f t="shared" si="16"/>
        <v>0</v>
      </c>
      <c r="L152" s="47"/>
      <c r="M152" s="47"/>
      <c r="N152" s="38"/>
      <c r="O152" s="38"/>
      <c r="P152" s="38"/>
      <c r="Q152" s="38"/>
      <c r="R152" s="39"/>
      <c r="S152" s="39"/>
      <c r="T152" s="39"/>
      <c r="U152" s="39"/>
      <c r="V152" s="39"/>
      <c r="W152" s="100">
        <f t="shared" si="12"/>
        <v>0</v>
      </c>
      <c r="X152" s="100">
        <f>IF(Y152="",D152+E152+H152+K152+L152+M152+W152,H152)</f>
        <v>859.8000000000001</v>
      </c>
      <c r="Y152" s="101"/>
    </row>
    <row r="153" spans="1:25" ht="12.75">
      <c r="A153" s="114" t="s">
        <v>242</v>
      </c>
      <c r="B153" s="115">
        <v>57975</v>
      </c>
      <c r="C153" s="117" t="s">
        <v>243</v>
      </c>
      <c r="D153" s="46"/>
      <c r="E153" s="46"/>
      <c r="F153" s="40">
        <v>4</v>
      </c>
      <c r="G153" s="100">
        <f t="shared" si="14"/>
        <v>0.2</v>
      </c>
      <c r="H153" s="100">
        <f t="shared" si="13"/>
        <v>0.8</v>
      </c>
      <c r="I153" s="36"/>
      <c r="J153" s="100">
        <f t="shared" si="15"/>
        <v>40</v>
      </c>
      <c r="K153" s="100">
        <f t="shared" si="16"/>
        <v>0</v>
      </c>
      <c r="L153" s="47"/>
      <c r="M153" s="47"/>
      <c r="N153" s="38"/>
      <c r="O153" s="38"/>
      <c r="P153" s="38"/>
      <c r="Q153" s="38"/>
      <c r="R153" s="39"/>
      <c r="S153" s="39"/>
      <c r="T153" s="39"/>
      <c r="U153" s="39"/>
      <c r="V153" s="39"/>
      <c r="W153" s="100">
        <f t="shared" si="12"/>
        <v>0</v>
      </c>
      <c r="X153" s="100">
        <f>IF(Y153="",D153+E153+H153+K153+L153+M153+W153,H153)</f>
        <v>0.8</v>
      </c>
      <c r="Y153" s="101"/>
    </row>
    <row r="154" spans="1:25" ht="12.75">
      <c r="A154" s="114" t="s">
        <v>244</v>
      </c>
      <c r="B154" s="115">
        <v>58000</v>
      </c>
      <c r="C154" s="104" t="s">
        <v>245</v>
      </c>
      <c r="D154" s="46"/>
      <c r="E154" s="46"/>
      <c r="F154" s="40">
        <v>497</v>
      </c>
      <c r="G154" s="100">
        <f t="shared" si="14"/>
        <v>0.2</v>
      </c>
      <c r="H154" s="100">
        <f t="shared" si="13"/>
        <v>99.4</v>
      </c>
      <c r="I154" s="36"/>
      <c r="J154" s="100">
        <f t="shared" si="15"/>
        <v>40</v>
      </c>
      <c r="K154" s="100">
        <f t="shared" si="16"/>
        <v>0</v>
      </c>
      <c r="L154" s="47"/>
      <c r="M154" s="47"/>
      <c r="N154" s="38"/>
      <c r="O154" s="38"/>
      <c r="P154" s="38"/>
      <c r="Q154" s="38"/>
      <c r="R154" s="39"/>
      <c r="S154" s="39"/>
      <c r="T154" s="39"/>
      <c r="U154" s="39"/>
      <c r="V154" s="39"/>
      <c r="W154" s="100">
        <f t="shared" si="12"/>
        <v>0</v>
      </c>
      <c r="X154" s="100">
        <f>IF(Y154="",D154+E154+H154+K154+L154+M154+W154,H154)</f>
        <v>99.4</v>
      </c>
      <c r="Y154" s="101"/>
    </row>
    <row r="155" spans="1:25" ht="12.75">
      <c r="A155" s="114" t="s">
        <v>246</v>
      </c>
      <c r="B155" s="115">
        <v>58025</v>
      </c>
      <c r="C155" s="104" t="s">
        <v>247</v>
      </c>
      <c r="D155" s="46"/>
      <c r="E155" s="46"/>
      <c r="F155" s="40">
        <v>340</v>
      </c>
      <c r="G155" s="100">
        <f t="shared" si="14"/>
        <v>0.2</v>
      </c>
      <c r="H155" s="100">
        <f t="shared" si="13"/>
        <v>68</v>
      </c>
      <c r="I155" s="36"/>
      <c r="J155" s="100">
        <f t="shared" si="15"/>
        <v>40</v>
      </c>
      <c r="K155" s="100">
        <f t="shared" si="16"/>
        <v>0</v>
      </c>
      <c r="L155" s="47"/>
      <c r="M155" s="47"/>
      <c r="N155" s="38"/>
      <c r="O155" s="38"/>
      <c r="P155" s="38"/>
      <c r="Q155" s="38"/>
      <c r="R155" s="39"/>
      <c r="S155" s="39"/>
      <c r="T155" s="39"/>
      <c r="U155" s="39"/>
      <c r="V155" s="39"/>
      <c r="W155" s="100">
        <f t="shared" si="12"/>
        <v>0</v>
      </c>
      <c r="X155" s="100">
        <f>IF(Y155="",D155+E155+H155+K155+L155+M155+W155,H155)</f>
        <v>68</v>
      </c>
      <c r="Y155" s="101"/>
    </row>
    <row r="156" spans="1:25" ht="12.75">
      <c r="A156" s="114">
        <v>1875</v>
      </c>
      <c r="B156" s="115">
        <v>58075</v>
      </c>
      <c r="C156" s="104" t="s">
        <v>248</v>
      </c>
      <c r="D156" s="46"/>
      <c r="E156" s="50"/>
      <c r="F156" s="40">
        <v>250</v>
      </c>
      <c r="G156" s="100">
        <f t="shared" si="14"/>
        <v>0.2</v>
      </c>
      <c r="H156" s="100">
        <f>+F156*G156</f>
        <v>50</v>
      </c>
      <c r="I156" s="36"/>
      <c r="J156" s="100">
        <f t="shared" si="15"/>
        <v>40</v>
      </c>
      <c r="K156" s="100">
        <f t="shared" si="16"/>
        <v>0</v>
      </c>
      <c r="L156" s="47"/>
      <c r="M156" s="47"/>
      <c r="N156" s="38"/>
      <c r="O156" s="38"/>
      <c r="P156" s="38"/>
      <c r="Q156" s="38"/>
      <c r="R156" s="39"/>
      <c r="S156" s="39"/>
      <c r="T156" s="39"/>
      <c r="U156" s="39"/>
      <c r="V156" s="39"/>
      <c r="W156" s="100">
        <f t="shared" si="12"/>
        <v>0</v>
      </c>
      <c r="X156" s="100">
        <f>IF(Y156="",D156+E156+H156+K156+L156+M156+W156,H156)</f>
        <v>50</v>
      </c>
      <c r="Y156" s="101"/>
    </row>
    <row r="157" spans="1:25" ht="12.75">
      <c r="A157" s="118">
        <v>6320</v>
      </c>
      <c r="B157" s="115">
        <v>58125</v>
      </c>
      <c r="C157" s="104" t="s">
        <v>249</v>
      </c>
      <c r="D157" s="45"/>
      <c r="E157" s="34">
        <f aca="true" t="shared" si="17" ref="E157:E219">IF(F157&gt;0,25," ")</f>
        <v>25</v>
      </c>
      <c r="F157" s="40">
        <v>7893</v>
      </c>
      <c r="G157" s="100">
        <f t="shared" si="14"/>
        <v>0.2</v>
      </c>
      <c r="H157" s="100">
        <f t="shared" si="13"/>
        <v>1578.6000000000001</v>
      </c>
      <c r="I157" s="36"/>
      <c r="J157" s="100">
        <f t="shared" si="15"/>
        <v>40</v>
      </c>
      <c r="K157" s="100">
        <f t="shared" si="16"/>
        <v>0</v>
      </c>
      <c r="L157" s="39"/>
      <c r="M157" s="39"/>
      <c r="N157" s="38"/>
      <c r="O157" s="38"/>
      <c r="P157" s="38"/>
      <c r="Q157" s="38"/>
      <c r="R157" s="39"/>
      <c r="S157" s="39"/>
      <c r="T157" s="39"/>
      <c r="U157" s="39"/>
      <c r="V157" s="39"/>
      <c r="W157" s="100">
        <f t="shared" si="12"/>
        <v>0</v>
      </c>
      <c r="X157" s="100">
        <f>IF(Y157="",D157+E157+H157+K157+L157+M157+W157,H157)</f>
        <v>1603.6000000000001</v>
      </c>
      <c r="Y157" s="101"/>
    </row>
    <row r="158" spans="1:25" ht="12.75">
      <c r="A158" s="118">
        <v>6775</v>
      </c>
      <c r="B158" s="115">
        <v>58150</v>
      </c>
      <c r="C158" s="104" t="s">
        <v>250</v>
      </c>
      <c r="D158" s="45">
        <v>75</v>
      </c>
      <c r="E158" s="34">
        <f t="shared" si="17"/>
        <v>25</v>
      </c>
      <c r="F158" s="40">
        <v>899</v>
      </c>
      <c r="G158" s="100">
        <f t="shared" si="14"/>
        <v>0.2</v>
      </c>
      <c r="H158" s="100">
        <f t="shared" si="13"/>
        <v>179.8</v>
      </c>
      <c r="I158" s="36"/>
      <c r="J158" s="100">
        <f t="shared" si="15"/>
        <v>40</v>
      </c>
      <c r="K158" s="100">
        <f t="shared" si="16"/>
        <v>0</v>
      </c>
      <c r="L158" s="39"/>
      <c r="M158" s="39"/>
      <c r="N158" s="38"/>
      <c r="O158" s="38"/>
      <c r="P158" s="38"/>
      <c r="Q158" s="38"/>
      <c r="R158" s="39"/>
      <c r="S158" s="39"/>
      <c r="T158" s="39"/>
      <c r="U158" s="39"/>
      <c r="V158" s="39"/>
      <c r="W158" s="100">
        <f t="shared" si="12"/>
        <v>0</v>
      </c>
      <c r="X158" s="100">
        <f>IF(Y158="",D158+E158+H158+K158+L158+M158+W158,H158)</f>
        <v>279.8</v>
      </c>
      <c r="Y158" s="101"/>
    </row>
    <row r="159" spans="1:25" ht="12.75">
      <c r="A159" s="118">
        <v>6763</v>
      </c>
      <c r="B159" s="115">
        <v>58175</v>
      </c>
      <c r="C159" s="104" t="s">
        <v>251</v>
      </c>
      <c r="D159" s="45">
        <v>75</v>
      </c>
      <c r="E159" s="34">
        <f t="shared" si="17"/>
        <v>25</v>
      </c>
      <c r="F159" s="40">
        <v>1391</v>
      </c>
      <c r="G159" s="100">
        <f t="shared" si="14"/>
        <v>0.2</v>
      </c>
      <c r="H159" s="100">
        <f t="shared" si="13"/>
        <v>278.2</v>
      </c>
      <c r="I159" s="36"/>
      <c r="J159" s="100">
        <f t="shared" si="15"/>
        <v>40</v>
      </c>
      <c r="K159" s="100">
        <f t="shared" si="16"/>
        <v>0</v>
      </c>
      <c r="L159" s="39"/>
      <c r="M159" s="39"/>
      <c r="N159" s="38"/>
      <c r="O159" s="38"/>
      <c r="P159" s="38"/>
      <c r="Q159" s="38"/>
      <c r="R159" s="39"/>
      <c r="S159" s="39"/>
      <c r="T159" s="39"/>
      <c r="U159" s="39"/>
      <c r="V159" s="39"/>
      <c r="W159" s="100">
        <f t="shared" si="12"/>
        <v>0</v>
      </c>
      <c r="X159" s="100">
        <f>IF(Y159="",D159+E159+H159+K159+L159+M159+W159,H159)</f>
        <v>378.2</v>
      </c>
      <c r="Y159" s="101"/>
    </row>
    <row r="160" spans="1:25" ht="12.75">
      <c r="A160" s="118">
        <v>6316</v>
      </c>
      <c r="B160" s="115">
        <v>58176</v>
      </c>
      <c r="C160" s="26" t="s">
        <v>252</v>
      </c>
      <c r="D160" s="45">
        <v>75</v>
      </c>
      <c r="E160" s="34">
        <f t="shared" si="17"/>
        <v>25</v>
      </c>
      <c r="F160" s="40">
        <v>51</v>
      </c>
      <c r="G160" s="100">
        <f t="shared" si="14"/>
        <v>0.2</v>
      </c>
      <c r="H160" s="100">
        <f t="shared" si="13"/>
        <v>10.200000000000001</v>
      </c>
      <c r="I160" s="36"/>
      <c r="J160" s="100">
        <f t="shared" si="15"/>
        <v>40</v>
      </c>
      <c r="K160" s="100">
        <f t="shared" si="16"/>
        <v>0</v>
      </c>
      <c r="L160" s="39"/>
      <c r="M160" s="39"/>
      <c r="N160" s="38"/>
      <c r="O160" s="38"/>
      <c r="P160" s="38"/>
      <c r="Q160" s="38"/>
      <c r="R160" s="39"/>
      <c r="S160" s="39"/>
      <c r="T160" s="39"/>
      <c r="U160" s="39"/>
      <c r="V160" s="39"/>
      <c r="W160" s="100">
        <f t="shared" si="12"/>
        <v>0</v>
      </c>
      <c r="X160" s="100">
        <f>IF(Y160="",D160+E160+H160+K160+L160+M160+W160,H160)</f>
        <v>110.2</v>
      </c>
      <c r="Y160" s="101"/>
    </row>
    <row r="161" spans="1:25" ht="12.75">
      <c r="A161" s="118">
        <v>6316</v>
      </c>
      <c r="B161" s="115">
        <v>58177</v>
      </c>
      <c r="C161" s="26" t="s">
        <v>253</v>
      </c>
      <c r="D161" s="45"/>
      <c r="E161" s="34">
        <f t="shared" si="17"/>
        <v>25</v>
      </c>
      <c r="F161" s="40">
        <v>194</v>
      </c>
      <c r="G161" s="100">
        <f t="shared" si="14"/>
        <v>0.2</v>
      </c>
      <c r="H161" s="100">
        <f t="shared" si="13"/>
        <v>38.800000000000004</v>
      </c>
      <c r="I161" s="36"/>
      <c r="J161" s="100">
        <f t="shared" si="15"/>
        <v>40</v>
      </c>
      <c r="K161" s="100">
        <f t="shared" si="16"/>
        <v>0</v>
      </c>
      <c r="L161" s="39"/>
      <c r="M161" s="39"/>
      <c r="N161" s="38"/>
      <c r="O161" s="38"/>
      <c r="P161" s="38"/>
      <c r="Q161" s="38"/>
      <c r="R161" s="39"/>
      <c r="S161" s="39"/>
      <c r="T161" s="39"/>
      <c r="U161" s="39"/>
      <c r="V161" s="39"/>
      <c r="W161" s="100">
        <f t="shared" si="12"/>
        <v>0</v>
      </c>
      <c r="X161" s="100">
        <f>IF(Y161="",D161+E161+H161+K161+L161+M161+W161,H161)</f>
        <v>63.800000000000004</v>
      </c>
      <c r="Y161" s="101"/>
    </row>
    <row r="162" spans="1:25" ht="12.75">
      <c r="A162" s="118">
        <v>6316</v>
      </c>
      <c r="B162" s="115">
        <v>58178</v>
      </c>
      <c r="C162" s="26" t="s">
        <v>254</v>
      </c>
      <c r="D162" s="45"/>
      <c r="E162" s="34">
        <f t="shared" si="17"/>
        <v>25</v>
      </c>
      <c r="F162" s="40">
        <v>23</v>
      </c>
      <c r="G162" s="100">
        <f t="shared" si="14"/>
        <v>0.2</v>
      </c>
      <c r="H162" s="100">
        <f t="shared" si="13"/>
        <v>4.6000000000000005</v>
      </c>
      <c r="I162" s="36"/>
      <c r="J162" s="100">
        <f t="shared" si="15"/>
        <v>40</v>
      </c>
      <c r="K162" s="100">
        <f t="shared" si="16"/>
        <v>0</v>
      </c>
      <c r="L162" s="39"/>
      <c r="M162" s="39"/>
      <c r="N162" s="38"/>
      <c r="O162" s="38"/>
      <c r="P162" s="38"/>
      <c r="Q162" s="38"/>
      <c r="R162" s="39"/>
      <c r="S162" s="39"/>
      <c r="T162" s="39"/>
      <c r="U162" s="39"/>
      <c r="V162" s="39"/>
      <c r="W162" s="100">
        <f t="shared" si="12"/>
        <v>0</v>
      </c>
      <c r="X162" s="100">
        <f>IF(Y162="",D162+E162+H162+K162+L162+M162+W162,H162)</f>
        <v>29.6</v>
      </c>
      <c r="Y162" s="101"/>
    </row>
    <row r="163" spans="1:25" ht="12.75">
      <c r="A163" s="118">
        <v>6316</v>
      </c>
      <c r="B163" s="115">
        <v>58179</v>
      </c>
      <c r="C163" s="26" t="s">
        <v>255</v>
      </c>
      <c r="D163" s="45"/>
      <c r="E163" s="34">
        <f t="shared" si="17"/>
        <v>25</v>
      </c>
      <c r="F163" s="40">
        <v>132</v>
      </c>
      <c r="G163" s="100">
        <f t="shared" si="14"/>
        <v>0.2</v>
      </c>
      <c r="H163" s="100">
        <f t="shared" si="13"/>
        <v>26.400000000000002</v>
      </c>
      <c r="I163" s="36"/>
      <c r="J163" s="100">
        <f t="shared" si="15"/>
        <v>40</v>
      </c>
      <c r="K163" s="100">
        <f t="shared" si="16"/>
        <v>0</v>
      </c>
      <c r="L163" s="39"/>
      <c r="M163" s="39"/>
      <c r="N163" s="38"/>
      <c r="O163" s="38"/>
      <c r="P163" s="38"/>
      <c r="Q163" s="38"/>
      <c r="R163" s="39"/>
      <c r="S163" s="39"/>
      <c r="T163" s="39"/>
      <c r="U163" s="39"/>
      <c r="V163" s="39"/>
      <c r="W163" s="100">
        <f t="shared" si="12"/>
        <v>0</v>
      </c>
      <c r="X163" s="100">
        <f>IF(Y163="",D163+E163+H163+K163+L163+M163+W163,H163)</f>
        <v>51.400000000000006</v>
      </c>
      <c r="Y163" s="101"/>
    </row>
    <row r="164" spans="1:25" ht="12.75">
      <c r="A164" s="118">
        <v>6316</v>
      </c>
      <c r="B164" s="115">
        <v>58180</v>
      </c>
      <c r="C164" s="26" t="s">
        <v>256</v>
      </c>
      <c r="D164" s="45"/>
      <c r="E164" s="34">
        <f t="shared" si="17"/>
        <v>25</v>
      </c>
      <c r="F164" s="40">
        <v>262</v>
      </c>
      <c r="G164" s="100">
        <f t="shared" si="14"/>
        <v>0.2</v>
      </c>
      <c r="H164" s="100">
        <f t="shared" si="13"/>
        <v>52.400000000000006</v>
      </c>
      <c r="I164" s="36"/>
      <c r="J164" s="100">
        <f t="shared" si="15"/>
        <v>40</v>
      </c>
      <c r="K164" s="100">
        <f t="shared" si="16"/>
        <v>0</v>
      </c>
      <c r="L164" s="39"/>
      <c r="M164" s="39"/>
      <c r="N164" s="38"/>
      <c r="O164" s="38"/>
      <c r="P164" s="38"/>
      <c r="Q164" s="38"/>
      <c r="R164" s="39"/>
      <c r="S164" s="39"/>
      <c r="T164" s="39"/>
      <c r="U164" s="39"/>
      <c r="V164" s="39"/>
      <c r="W164" s="100">
        <f t="shared" si="12"/>
        <v>0</v>
      </c>
      <c r="X164" s="100">
        <f>IF(Y164="",D164+E164+H164+K164+L164+M164+W164,H164)</f>
        <v>77.4</v>
      </c>
      <c r="Y164" s="101"/>
    </row>
    <row r="165" spans="1:25" ht="12.75">
      <c r="A165" s="118">
        <v>6316</v>
      </c>
      <c r="B165" s="115">
        <v>58181</v>
      </c>
      <c r="C165" s="26" t="s">
        <v>257</v>
      </c>
      <c r="D165" s="45"/>
      <c r="E165" s="34">
        <f t="shared" si="17"/>
        <v>25</v>
      </c>
      <c r="F165" s="40">
        <v>54</v>
      </c>
      <c r="G165" s="100">
        <f t="shared" si="14"/>
        <v>0.2</v>
      </c>
      <c r="H165" s="100">
        <f t="shared" si="13"/>
        <v>10.8</v>
      </c>
      <c r="I165" s="36"/>
      <c r="J165" s="100">
        <f t="shared" si="15"/>
        <v>40</v>
      </c>
      <c r="K165" s="100">
        <f t="shared" si="16"/>
        <v>0</v>
      </c>
      <c r="L165" s="39"/>
      <c r="M165" s="39"/>
      <c r="N165" s="38"/>
      <c r="O165" s="38"/>
      <c r="P165" s="38"/>
      <c r="Q165" s="38"/>
      <c r="R165" s="39"/>
      <c r="S165" s="39"/>
      <c r="T165" s="39"/>
      <c r="U165" s="39"/>
      <c r="V165" s="39"/>
      <c r="W165" s="100">
        <f t="shared" si="12"/>
        <v>0</v>
      </c>
      <c r="X165" s="100">
        <f>IF(Y165="",D165+E165+H165+K165+L165+M165+W165,H165)</f>
        <v>35.8</v>
      </c>
      <c r="Y165" s="101"/>
    </row>
    <row r="166" spans="1:25" ht="12.75">
      <c r="A166" s="118">
        <v>6316</v>
      </c>
      <c r="B166" s="115">
        <v>58182</v>
      </c>
      <c r="C166" s="26" t="s">
        <v>258</v>
      </c>
      <c r="D166" s="45"/>
      <c r="E166" s="34">
        <f t="shared" si="17"/>
        <v>25</v>
      </c>
      <c r="F166" s="40">
        <v>53</v>
      </c>
      <c r="G166" s="100">
        <f t="shared" si="14"/>
        <v>0.2</v>
      </c>
      <c r="H166" s="100">
        <f t="shared" si="13"/>
        <v>10.600000000000001</v>
      </c>
      <c r="I166" s="36"/>
      <c r="J166" s="100">
        <f t="shared" si="15"/>
        <v>40</v>
      </c>
      <c r="K166" s="100">
        <f t="shared" si="16"/>
        <v>0</v>
      </c>
      <c r="L166" s="39"/>
      <c r="M166" s="39"/>
      <c r="N166" s="38"/>
      <c r="O166" s="38"/>
      <c r="P166" s="38"/>
      <c r="Q166" s="38"/>
      <c r="R166" s="39"/>
      <c r="S166" s="39"/>
      <c r="T166" s="39"/>
      <c r="U166" s="39"/>
      <c r="V166" s="39"/>
      <c r="W166" s="100">
        <f t="shared" si="12"/>
        <v>0</v>
      </c>
      <c r="X166" s="100">
        <f>IF(Y166="",D166+E166+H166+K166+L166+M166+W166,H166)</f>
        <v>35.6</v>
      </c>
      <c r="Y166" s="101"/>
    </row>
    <row r="167" spans="1:25" ht="12.75">
      <c r="A167" s="118">
        <v>6316</v>
      </c>
      <c r="B167" s="115">
        <v>58183</v>
      </c>
      <c r="C167" s="26" t="s">
        <v>259</v>
      </c>
      <c r="D167" s="45"/>
      <c r="E167" s="34">
        <f t="shared" si="17"/>
        <v>25</v>
      </c>
      <c r="F167" s="40">
        <v>198</v>
      </c>
      <c r="G167" s="100">
        <f t="shared" si="14"/>
        <v>0.2</v>
      </c>
      <c r="H167" s="100">
        <f t="shared" si="13"/>
        <v>39.6</v>
      </c>
      <c r="I167" s="36"/>
      <c r="J167" s="100">
        <f t="shared" si="15"/>
        <v>40</v>
      </c>
      <c r="K167" s="100">
        <f t="shared" si="16"/>
        <v>0</v>
      </c>
      <c r="L167" s="39"/>
      <c r="M167" s="39"/>
      <c r="N167" s="38"/>
      <c r="O167" s="38"/>
      <c r="P167" s="38"/>
      <c r="Q167" s="38"/>
      <c r="R167" s="39"/>
      <c r="S167" s="39"/>
      <c r="T167" s="39"/>
      <c r="U167" s="39"/>
      <c r="V167" s="39"/>
      <c r="W167" s="100">
        <f t="shared" si="12"/>
        <v>0</v>
      </c>
      <c r="X167" s="100">
        <f>IF(Y167="",D167+E167+H167+K167+L167+M167+W167,H167)</f>
        <v>64.6</v>
      </c>
      <c r="Y167" s="101"/>
    </row>
    <row r="168" spans="1:25" ht="12.75">
      <c r="A168" s="118">
        <v>6316</v>
      </c>
      <c r="B168" s="115">
        <v>58184</v>
      </c>
      <c r="C168" s="26" t="s">
        <v>260</v>
      </c>
      <c r="D168" s="45"/>
      <c r="E168" s="34">
        <f t="shared" si="17"/>
        <v>25</v>
      </c>
      <c r="F168" s="40">
        <v>55</v>
      </c>
      <c r="G168" s="100">
        <f t="shared" si="14"/>
        <v>0.2</v>
      </c>
      <c r="H168" s="100">
        <f t="shared" si="13"/>
        <v>11</v>
      </c>
      <c r="I168" s="36"/>
      <c r="J168" s="100">
        <f t="shared" si="15"/>
        <v>40</v>
      </c>
      <c r="K168" s="100">
        <f t="shared" si="16"/>
        <v>0</v>
      </c>
      <c r="L168" s="39"/>
      <c r="M168" s="39"/>
      <c r="N168" s="38"/>
      <c r="O168" s="38"/>
      <c r="P168" s="38"/>
      <c r="Q168" s="38"/>
      <c r="R168" s="39"/>
      <c r="S168" s="39"/>
      <c r="T168" s="39"/>
      <c r="U168" s="39"/>
      <c r="V168" s="39"/>
      <c r="W168" s="100">
        <f t="shared" si="12"/>
        <v>0</v>
      </c>
      <c r="X168" s="100">
        <f>IF(Y168="",D168+E168+H168+K168+L168+M168+W168,H168)</f>
        <v>36</v>
      </c>
      <c r="Y168" s="101"/>
    </row>
    <row r="169" spans="1:25" ht="12.75">
      <c r="A169" s="118">
        <v>6316</v>
      </c>
      <c r="B169" s="115">
        <v>58185</v>
      </c>
      <c r="C169" s="26" t="s">
        <v>261</v>
      </c>
      <c r="D169" s="45"/>
      <c r="E169" s="34">
        <f t="shared" si="17"/>
        <v>25</v>
      </c>
      <c r="F169" s="40">
        <v>118</v>
      </c>
      <c r="G169" s="100">
        <f t="shared" si="14"/>
        <v>0.2</v>
      </c>
      <c r="H169" s="100">
        <f t="shared" si="13"/>
        <v>23.6</v>
      </c>
      <c r="I169" s="36"/>
      <c r="J169" s="100">
        <f t="shared" si="15"/>
        <v>40</v>
      </c>
      <c r="K169" s="100">
        <f t="shared" si="16"/>
        <v>0</v>
      </c>
      <c r="L169" s="39"/>
      <c r="M169" s="39"/>
      <c r="N169" s="38"/>
      <c r="O169" s="38"/>
      <c r="P169" s="38"/>
      <c r="Q169" s="38"/>
      <c r="R169" s="39"/>
      <c r="S169" s="39"/>
      <c r="T169" s="39"/>
      <c r="U169" s="39"/>
      <c r="V169" s="39"/>
      <c r="W169" s="100">
        <f t="shared" si="12"/>
        <v>0</v>
      </c>
      <c r="X169" s="100">
        <f>IF(Y169="",D169+E169+H169+K169+L169+M169+W169,H169)</f>
        <v>48.6</v>
      </c>
      <c r="Y169" s="101"/>
    </row>
    <row r="170" spans="1:25" ht="12.75">
      <c r="A170" s="118">
        <v>6316</v>
      </c>
      <c r="B170" s="115">
        <v>58186</v>
      </c>
      <c r="C170" s="26" t="s">
        <v>262</v>
      </c>
      <c r="D170" s="45"/>
      <c r="E170" s="34">
        <f t="shared" si="17"/>
        <v>25</v>
      </c>
      <c r="F170" s="40">
        <v>230</v>
      </c>
      <c r="G170" s="100">
        <f t="shared" si="14"/>
        <v>0.2</v>
      </c>
      <c r="H170" s="100">
        <f t="shared" si="13"/>
        <v>46</v>
      </c>
      <c r="I170" s="36"/>
      <c r="J170" s="100">
        <f t="shared" si="15"/>
        <v>40</v>
      </c>
      <c r="K170" s="100">
        <f t="shared" si="16"/>
        <v>0</v>
      </c>
      <c r="L170" s="39"/>
      <c r="M170" s="39"/>
      <c r="N170" s="38"/>
      <c r="O170" s="38"/>
      <c r="P170" s="38"/>
      <c r="Q170" s="38"/>
      <c r="R170" s="39"/>
      <c r="S170" s="39"/>
      <c r="T170" s="39"/>
      <c r="U170" s="39"/>
      <c r="V170" s="39"/>
      <c r="W170" s="100">
        <f t="shared" si="12"/>
        <v>0</v>
      </c>
      <c r="X170" s="100">
        <f>IF(Y170="",D170+E170+H170+K170+L170+M170+W170,H170)</f>
        <v>71</v>
      </c>
      <c r="Y170" s="101"/>
    </row>
    <row r="171" spans="1:25" ht="12.75">
      <c r="A171" s="118">
        <v>6316</v>
      </c>
      <c r="B171" s="115">
        <v>58187</v>
      </c>
      <c r="C171" s="26" t="s">
        <v>263</v>
      </c>
      <c r="D171" s="45"/>
      <c r="E171" s="34">
        <f t="shared" si="17"/>
        <v>25</v>
      </c>
      <c r="F171" s="40">
        <v>68</v>
      </c>
      <c r="G171" s="100">
        <f t="shared" si="14"/>
        <v>0.2</v>
      </c>
      <c r="H171" s="100">
        <f t="shared" si="13"/>
        <v>13.600000000000001</v>
      </c>
      <c r="I171" s="36"/>
      <c r="J171" s="100">
        <f t="shared" si="15"/>
        <v>40</v>
      </c>
      <c r="K171" s="100">
        <f t="shared" si="16"/>
        <v>0</v>
      </c>
      <c r="L171" s="39"/>
      <c r="M171" s="39"/>
      <c r="N171" s="38"/>
      <c r="O171" s="38"/>
      <c r="P171" s="38"/>
      <c r="Q171" s="38"/>
      <c r="R171" s="39"/>
      <c r="S171" s="39"/>
      <c r="T171" s="39"/>
      <c r="U171" s="39"/>
      <c r="V171" s="39"/>
      <c r="W171" s="100">
        <f t="shared" si="12"/>
        <v>0</v>
      </c>
      <c r="X171" s="100">
        <f>IF(Y171="",D171+E171+H171+K171+L171+M171+W171,H171)</f>
        <v>38.6</v>
      </c>
      <c r="Y171" s="101"/>
    </row>
    <row r="172" spans="1:25" ht="12.75">
      <c r="A172" s="118">
        <v>6316</v>
      </c>
      <c r="B172" s="115">
        <v>58188</v>
      </c>
      <c r="C172" s="26" t="s">
        <v>264</v>
      </c>
      <c r="D172" s="45"/>
      <c r="E172" s="34">
        <f t="shared" si="17"/>
        <v>25</v>
      </c>
      <c r="F172" s="40">
        <v>368</v>
      </c>
      <c r="G172" s="100">
        <f t="shared" si="14"/>
        <v>0.2</v>
      </c>
      <c r="H172" s="100">
        <f t="shared" si="13"/>
        <v>73.60000000000001</v>
      </c>
      <c r="I172" s="36"/>
      <c r="J172" s="100">
        <f t="shared" si="15"/>
        <v>40</v>
      </c>
      <c r="K172" s="100">
        <f t="shared" si="16"/>
        <v>0</v>
      </c>
      <c r="L172" s="39"/>
      <c r="M172" s="39"/>
      <c r="N172" s="38"/>
      <c r="O172" s="38"/>
      <c r="P172" s="38"/>
      <c r="Q172" s="38"/>
      <c r="R172" s="39"/>
      <c r="S172" s="39"/>
      <c r="T172" s="39"/>
      <c r="U172" s="39"/>
      <c r="V172" s="39"/>
      <c r="W172" s="100">
        <f t="shared" si="12"/>
        <v>0</v>
      </c>
      <c r="X172" s="100">
        <f>IF(Y172="",D172+E172+H172+K172+L172+M172+W172,H172)</f>
        <v>98.60000000000001</v>
      </c>
      <c r="Y172" s="101"/>
    </row>
    <row r="173" spans="1:25" ht="12.75">
      <c r="A173" s="118">
        <v>6316</v>
      </c>
      <c r="B173" s="115">
        <v>58189</v>
      </c>
      <c r="C173" s="26" t="s">
        <v>265</v>
      </c>
      <c r="D173" s="45"/>
      <c r="E173" s="34">
        <f t="shared" si="17"/>
        <v>25</v>
      </c>
      <c r="F173" s="40">
        <v>42</v>
      </c>
      <c r="G173" s="100">
        <f t="shared" si="14"/>
        <v>0.2</v>
      </c>
      <c r="H173" s="100">
        <f>+F173*G173</f>
        <v>8.4</v>
      </c>
      <c r="I173" s="36"/>
      <c r="J173" s="100">
        <f t="shared" si="15"/>
        <v>40</v>
      </c>
      <c r="K173" s="100">
        <f t="shared" si="16"/>
        <v>0</v>
      </c>
      <c r="L173" s="39"/>
      <c r="M173" s="39"/>
      <c r="N173" s="38"/>
      <c r="O173" s="38"/>
      <c r="P173" s="38"/>
      <c r="Q173" s="38"/>
      <c r="R173" s="39"/>
      <c r="S173" s="39"/>
      <c r="T173" s="39"/>
      <c r="U173" s="39"/>
      <c r="V173" s="39"/>
      <c r="W173" s="100">
        <f t="shared" si="12"/>
        <v>0</v>
      </c>
      <c r="X173" s="100">
        <f>IF(Y173="",D173+E173+H173+K173+L173+M173+W173,H173)</f>
        <v>33.4</v>
      </c>
      <c r="Y173" s="101"/>
    </row>
    <row r="174" spans="1:25" ht="12.75">
      <c r="A174" s="118">
        <v>6316</v>
      </c>
      <c r="B174" s="115">
        <v>58190</v>
      </c>
      <c r="C174" s="26" t="s">
        <v>266</v>
      </c>
      <c r="D174" s="45"/>
      <c r="E174" s="34">
        <f t="shared" si="17"/>
        <v>25</v>
      </c>
      <c r="F174" s="40">
        <v>447</v>
      </c>
      <c r="G174" s="100">
        <f t="shared" si="14"/>
        <v>0.2</v>
      </c>
      <c r="H174" s="100">
        <f t="shared" si="13"/>
        <v>89.4</v>
      </c>
      <c r="I174" s="36"/>
      <c r="J174" s="100">
        <f t="shared" si="15"/>
        <v>40</v>
      </c>
      <c r="K174" s="100">
        <f t="shared" si="16"/>
        <v>0</v>
      </c>
      <c r="L174" s="39"/>
      <c r="M174" s="39"/>
      <c r="N174" s="38"/>
      <c r="O174" s="38"/>
      <c r="P174" s="38"/>
      <c r="Q174" s="38"/>
      <c r="R174" s="39"/>
      <c r="S174" s="39"/>
      <c r="T174" s="39"/>
      <c r="U174" s="39"/>
      <c r="V174" s="39"/>
      <c r="W174" s="100">
        <f t="shared" si="12"/>
        <v>0</v>
      </c>
      <c r="X174" s="100">
        <f>IF(Y174="",D174+E174+H174+K174+L174+M174+W174,H174)</f>
        <v>114.4</v>
      </c>
      <c r="Y174" s="101"/>
    </row>
    <row r="175" spans="1:25" ht="12.75">
      <c r="A175" s="118">
        <v>6313</v>
      </c>
      <c r="B175" s="115">
        <v>59015</v>
      </c>
      <c r="C175" s="104" t="s">
        <v>267</v>
      </c>
      <c r="D175" s="45"/>
      <c r="E175" s="34">
        <f t="shared" si="17"/>
        <v>25</v>
      </c>
      <c r="F175" s="40">
        <v>1568</v>
      </c>
      <c r="G175" s="100">
        <f t="shared" si="14"/>
        <v>0.2</v>
      </c>
      <c r="H175" s="100">
        <f t="shared" si="13"/>
        <v>313.6</v>
      </c>
      <c r="I175" s="36"/>
      <c r="J175" s="100">
        <f t="shared" si="15"/>
        <v>40</v>
      </c>
      <c r="K175" s="100">
        <f t="shared" si="16"/>
        <v>0</v>
      </c>
      <c r="L175" s="39"/>
      <c r="M175" s="39"/>
      <c r="N175" s="38"/>
      <c r="O175" s="38"/>
      <c r="P175" s="38"/>
      <c r="Q175" s="38"/>
      <c r="R175" s="39"/>
      <c r="S175" s="39"/>
      <c r="T175" s="39"/>
      <c r="U175" s="39"/>
      <c r="V175" s="39"/>
      <c r="W175" s="100">
        <f t="shared" si="12"/>
        <v>0</v>
      </c>
      <c r="X175" s="100">
        <f>IF(Y175="",D175+E175+H175+K175+L175+M175+W175,H175)</f>
        <v>338.6</v>
      </c>
      <c r="Y175" s="101"/>
    </row>
    <row r="176" spans="1:25" ht="12.75">
      <c r="A176" s="118">
        <v>6313</v>
      </c>
      <c r="B176" s="121" t="s">
        <v>268</v>
      </c>
      <c r="C176" s="104" t="s">
        <v>269</v>
      </c>
      <c r="D176" s="45"/>
      <c r="E176" s="34">
        <f t="shared" si="17"/>
        <v>25</v>
      </c>
      <c r="F176" s="40">
        <v>52</v>
      </c>
      <c r="G176" s="100">
        <f t="shared" si="14"/>
        <v>0.2</v>
      </c>
      <c r="H176" s="100">
        <f t="shared" si="13"/>
        <v>10.4</v>
      </c>
      <c r="I176" s="36"/>
      <c r="J176" s="100">
        <f t="shared" si="15"/>
        <v>40</v>
      </c>
      <c r="K176" s="100">
        <f t="shared" si="16"/>
        <v>0</v>
      </c>
      <c r="L176" s="39"/>
      <c r="M176" s="39"/>
      <c r="N176" s="38"/>
      <c r="O176" s="38"/>
      <c r="P176" s="38"/>
      <c r="Q176" s="38"/>
      <c r="R176" s="39"/>
      <c r="S176" s="39"/>
      <c r="T176" s="39"/>
      <c r="U176" s="39"/>
      <c r="V176" s="39"/>
      <c r="W176" s="100">
        <f t="shared" si="12"/>
        <v>0</v>
      </c>
      <c r="X176" s="100">
        <f>IF(Y176="",D176+E176+H176+K176+L176+M176+W176,H176)</f>
        <v>35.4</v>
      </c>
      <c r="Y176" s="101"/>
    </row>
    <row r="177" spans="1:25" ht="12.75">
      <c r="A177" s="118">
        <v>6315</v>
      </c>
      <c r="B177" s="115">
        <v>59025</v>
      </c>
      <c r="C177" s="116" t="s">
        <v>270</v>
      </c>
      <c r="D177" s="45"/>
      <c r="E177" s="34">
        <f t="shared" si="17"/>
        <v>25</v>
      </c>
      <c r="F177" s="40">
        <v>1683</v>
      </c>
      <c r="G177" s="100">
        <f t="shared" si="14"/>
        <v>0.2</v>
      </c>
      <c r="H177" s="100">
        <f t="shared" si="13"/>
        <v>336.6</v>
      </c>
      <c r="I177" s="36"/>
      <c r="J177" s="100">
        <f t="shared" si="15"/>
        <v>40</v>
      </c>
      <c r="K177" s="100">
        <f t="shared" si="16"/>
        <v>0</v>
      </c>
      <c r="L177" s="39"/>
      <c r="M177" s="39"/>
      <c r="N177" s="38"/>
      <c r="O177" s="38"/>
      <c r="P177" s="38"/>
      <c r="Q177" s="38"/>
      <c r="R177" s="39"/>
      <c r="S177" s="39"/>
      <c r="T177" s="39"/>
      <c r="U177" s="39"/>
      <c r="V177" s="39"/>
      <c r="W177" s="100">
        <f t="shared" si="12"/>
        <v>0</v>
      </c>
      <c r="X177" s="100">
        <f>IF(Y177="",D177+E177+H177+K177+L177+M177+W177,H177)</f>
        <v>361.6</v>
      </c>
      <c r="Y177" s="101"/>
    </row>
    <row r="178" spans="1:25" ht="12.75">
      <c r="A178" s="118">
        <v>6315</v>
      </c>
      <c r="B178" s="115">
        <v>59060</v>
      </c>
      <c r="C178" s="24" t="s">
        <v>271</v>
      </c>
      <c r="D178" s="45"/>
      <c r="E178" s="34">
        <f t="shared" si="17"/>
        <v>25</v>
      </c>
      <c r="F178" s="40">
        <v>382</v>
      </c>
      <c r="G178" s="100">
        <f t="shared" si="14"/>
        <v>0.2</v>
      </c>
      <c r="H178" s="100">
        <f t="shared" si="13"/>
        <v>76.4</v>
      </c>
      <c r="I178" s="36"/>
      <c r="J178" s="100">
        <f t="shared" si="15"/>
        <v>40</v>
      </c>
      <c r="K178" s="100">
        <f t="shared" si="16"/>
        <v>0</v>
      </c>
      <c r="L178" s="39"/>
      <c r="M178" s="39"/>
      <c r="N178" s="38"/>
      <c r="O178" s="38"/>
      <c r="P178" s="38"/>
      <c r="Q178" s="38"/>
      <c r="R178" s="39"/>
      <c r="S178" s="39"/>
      <c r="T178" s="39"/>
      <c r="U178" s="39"/>
      <c r="V178" s="39"/>
      <c r="W178" s="100">
        <f t="shared" si="12"/>
        <v>0</v>
      </c>
      <c r="X178" s="100">
        <f>IF(Y178="",D178+E178+H178+K178+L178+M178+W178,H178)</f>
        <v>101.4</v>
      </c>
      <c r="Y178" s="101"/>
    </row>
    <row r="179" spans="1:25" ht="12.75">
      <c r="A179" s="118">
        <v>6315</v>
      </c>
      <c r="B179" s="115">
        <v>59061</v>
      </c>
      <c r="C179" s="24" t="s">
        <v>272</v>
      </c>
      <c r="D179" s="45"/>
      <c r="E179" s="34">
        <f t="shared" si="17"/>
        <v>25</v>
      </c>
      <c r="F179" s="40">
        <v>382</v>
      </c>
      <c r="G179" s="100">
        <f t="shared" si="14"/>
        <v>0.2</v>
      </c>
      <c r="H179" s="100">
        <f t="shared" si="13"/>
        <v>76.4</v>
      </c>
      <c r="I179" s="36"/>
      <c r="J179" s="100">
        <f t="shared" si="15"/>
        <v>40</v>
      </c>
      <c r="K179" s="100">
        <f t="shared" si="16"/>
        <v>0</v>
      </c>
      <c r="L179" s="39"/>
      <c r="M179" s="39"/>
      <c r="N179" s="38"/>
      <c r="O179" s="38"/>
      <c r="P179" s="38"/>
      <c r="Q179" s="38"/>
      <c r="R179" s="39"/>
      <c r="S179" s="39"/>
      <c r="T179" s="39"/>
      <c r="U179" s="39"/>
      <c r="V179" s="39"/>
      <c r="W179" s="100">
        <f t="shared" si="12"/>
        <v>0</v>
      </c>
      <c r="X179" s="100">
        <f>IF(Y179="",D179+E179+H179+K179+L179+M179+W179,H179)</f>
        <v>101.4</v>
      </c>
      <c r="Y179" s="101"/>
    </row>
    <row r="180" spans="1:25" ht="12.75">
      <c r="A180" s="118">
        <v>6315</v>
      </c>
      <c r="B180" s="115">
        <v>59100</v>
      </c>
      <c r="C180" s="104" t="s">
        <v>273</v>
      </c>
      <c r="D180" s="45"/>
      <c r="E180" s="34">
        <f t="shared" si="17"/>
        <v>25</v>
      </c>
      <c r="F180" s="40">
        <v>7</v>
      </c>
      <c r="G180" s="100">
        <f t="shared" si="14"/>
        <v>0.2</v>
      </c>
      <c r="H180" s="100">
        <f t="shared" si="13"/>
        <v>1.4000000000000001</v>
      </c>
      <c r="I180" s="36"/>
      <c r="J180" s="100">
        <f t="shared" si="15"/>
        <v>40</v>
      </c>
      <c r="K180" s="100">
        <f t="shared" si="16"/>
        <v>0</v>
      </c>
      <c r="L180" s="100"/>
      <c r="M180" s="100"/>
      <c r="N180" s="123"/>
      <c r="O180" s="123"/>
      <c r="P180" s="123"/>
      <c r="Q180" s="123"/>
      <c r="R180" s="100"/>
      <c r="S180" s="100"/>
      <c r="T180" s="100"/>
      <c r="U180" s="100"/>
      <c r="V180" s="100"/>
      <c r="W180" s="100">
        <f t="shared" si="12"/>
        <v>0</v>
      </c>
      <c r="X180" s="100">
        <f>IF(Y180="",D180+E180+H180+K180+L180+M180+W180,H180)</f>
        <v>26.4</v>
      </c>
      <c r="Y180" s="101"/>
    </row>
    <row r="181" spans="1:25" ht="12.75">
      <c r="A181" s="118">
        <v>6315</v>
      </c>
      <c r="B181" s="115">
        <v>59115</v>
      </c>
      <c r="C181" s="104" t="s">
        <v>274</v>
      </c>
      <c r="D181" s="45"/>
      <c r="E181" s="34">
        <f t="shared" si="17"/>
        <v>25</v>
      </c>
      <c r="F181" s="40">
        <v>4</v>
      </c>
      <c r="G181" s="100">
        <f t="shared" si="14"/>
        <v>0.2</v>
      </c>
      <c r="H181" s="100">
        <f>+F181*G181</f>
        <v>0.8</v>
      </c>
      <c r="I181" s="36"/>
      <c r="J181" s="100">
        <f t="shared" si="15"/>
        <v>40</v>
      </c>
      <c r="K181" s="100">
        <f t="shared" si="16"/>
        <v>0</v>
      </c>
      <c r="L181" s="100"/>
      <c r="M181" s="100"/>
      <c r="N181" s="123"/>
      <c r="O181" s="123"/>
      <c r="P181" s="123"/>
      <c r="Q181" s="123"/>
      <c r="R181" s="100"/>
      <c r="S181" s="100"/>
      <c r="T181" s="100"/>
      <c r="U181" s="100"/>
      <c r="V181" s="100"/>
      <c r="W181" s="100">
        <f t="shared" si="12"/>
        <v>0</v>
      </c>
      <c r="X181" s="100">
        <f>IF(Y181="",D181+E181+H181+K181+L181+M181+W181,H181)</f>
        <v>25.8</v>
      </c>
      <c r="Y181" s="101"/>
    </row>
    <row r="182" spans="1:25" ht="12.75">
      <c r="A182" s="118">
        <v>6315</v>
      </c>
      <c r="B182" s="115">
        <v>59130</v>
      </c>
      <c r="C182" s="24" t="s">
        <v>275</v>
      </c>
      <c r="D182" s="45"/>
      <c r="E182" s="34">
        <f t="shared" si="17"/>
        <v>25</v>
      </c>
      <c r="F182" s="40">
        <v>1405</v>
      </c>
      <c r="G182" s="100">
        <f t="shared" si="14"/>
        <v>0.2</v>
      </c>
      <c r="H182" s="100">
        <f t="shared" si="13"/>
        <v>281</v>
      </c>
      <c r="I182" s="36"/>
      <c r="J182" s="100">
        <f t="shared" si="15"/>
        <v>40</v>
      </c>
      <c r="K182" s="100">
        <f t="shared" si="16"/>
        <v>0</v>
      </c>
      <c r="L182" s="39"/>
      <c r="M182" s="39"/>
      <c r="N182" s="38"/>
      <c r="O182" s="38"/>
      <c r="P182" s="38"/>
      <c r="Q182" s="38"/>
      <c r="R182" s="39"/>
      <c r="S182" s="39"/>
      <c r="T182" s="39"/>
      <c r="U182" s="39"/>
      <c r="V182" s="39"/>
      <c r="W182" s="100">
        <f t="shared" si="12"/>
        <v>0</v>
      </c>
      <c r="X182" s="100">
        <f>IF(Y182="",D182+E182+H182+K182+L182+M182+W182,H182)</f>
        <v>306</v>
      </c>
      <c r="Y182" s="101"/>
    </row>
    <row r="183" spans="1:25" ht="12.75">
      <c r="A183" s="118">
        <v>6315</v>
      </c>
      <c r="B183" s="115">
        <v>59131</v>
      </c>
      <c r="C183" s="24" t="s">
        <v>276</v>
      </c>
      <c r="D183" s="45"/>
      <c r="E183" s="34">
        <f t="shared" si="17"/>
        <v>25</v>
      </c>
      <c r="F183" s="40">
        <v>1405</v>
      </c>
      <c r="G183" s="100">
        <f t="shared" si="14"/>
        <v>0.2</v>
      </c>
      <c r="H183" s="100">
        <f t="shared" si="13"/>
        <v>281</v>
      </c>
      <c r="I183" s="36"/>
      <c r="J183" s="100">
        <f t="shared" si="15"/>
        <v>40</v>
      </c>
      <c r="K183" s="100">
        <f t="shared" si="16"/>
        <v>0</v>
      </c>
      <c r="L183" s="39"/>
      <c r="M183" s="39"/>
      <c r="N183" s="38"/>
      <c r="O183" s="38"/>
      <c r="P183" s="38"/>
      <c r="Q183" s="38"/>
      <c r="R183" s="39"/>
      <c r="S183" s="39"/>
      <c r="T183" s="39"/>
      <c r="U183" s="39"/>
      <c r="V183" s="39"/>
      <c r="W183" s="100">
        <f t="shared" si="12"/>
        <v>0</v>
      </c>
      <c r="X183" s="100">
        <f>IF(Y183="",D183+E183+H183+K183+L183+M183+W183,H183)</f>
        <v>306</v>
      </c>
      <c r="Y183" s="101"/>
    </row>
    <row r="184" spans="1:25" ht="12.75">
      <c r="A184" s="118">
        <v>6320</v>
      </c>
      <c r="B184" s="115">
        <v>59150</v>
      </c>
      <c r="C184" s="104" t="s">
        <v>277</v>
      </c>
      <c r="D184" s="45">
        <v>75</v>
      </c>
      <c r="E184" s="34">
        <f t="shared" si="17"/>
        <v>25</v>
      </c>
      <c r="F184" s="40">
        <v>58</v>
      </c>
      <c r="G184" s="100">
        <f t="shared" si="14"/>
        <v>0.2</v>
      </c>
      <c r="H184" s="100">
        <f t="shared" si="13"/>
        <v>11.600000000000001</v>
      </c>
      <c r="I184" s="36"/>
      <c r="J184" s="100">
        <f t="shared" si="15"/>
        <v>40</v>
      </c>
      <c r="K184" s="100">
        <f t="shared" si="16"/>
        <v>0</v>
      </c>
      <c r="L184" s="39"/>
      <c r="M184" s="39"/>
      <c r="N184" s="38"/>
      <c r="O184" s="38"/>
      <c r="P184" s="38"/>
      <c r="Q184" s="38"/>
      <c r="R184" s="39"/>
      <c r="S184" s="39"/>
      <c r="T184" s="39"/>
      <c r="U184" s="39"/>
      <c r="V184" s="39"/>
      <c r="W184" s="100">
        <f t="shared" si="12"/>
        <v>0</v>
      </c>
      <c r="X184" s="100">
        <f>IF(Y184="",D184+E184+H184+K184+L184+M184+W184,H184)</f>
        <v>111.6</v>
      </c>
      <c r="Y184" s="101"/>
    </row>
    <row r="185" spans="1:25" ht="12.75">
      <c r="A185" s="118">
        <v>6320</v>
      </c>
      <c r="B185" s="115">
        <v>59160</v>
      </c>
      <c r="C185" s="104" t="s">
        <v>278</v>
      </c>
      <c r="D185" s="45"/>
      <c r="E185" s="34">
        <f t="shared" si="17"/>
        <v>25</v>
      </c>
      <c r="F185" s="40">
        <v>570</v>
      </c>
      <c r="G185" s="100">
        <f t="shared" si="14"/>
        <v>0.2</v>
      </c>
      <c r="H185" s="100">
        <f t="shared" si="13"/>
        <v>114</v>
      </c>
      <c r="I185" s="36"/>
      <c r="J185" s="100">
        <f t="shared" si="15"/>
        <v>40</v>
      </c>
      <c r="K185" s="100">
        <f t="shared" si="16"/>
        <v>0</v>
      </c>
      <c r="L185" s="39"/>
      <c r="M185" s="39"/>
      <c r="N185" s="38"/>
      <c r="O185" s="38"/>
      <c r="P185" s="38"/>
      <c r="Q185" s="38"/>
      <c r="R185" s="39"/>
      <c r="S185" s="39"/>
      <c r="T185" s="39"/>
      <c r="U185" s="39"/>
      <c r="V185" s="39"/>
      <c r="W185" s="100">
        <f t="shared" si="12"/>
        <v>0</v>
      </c>
      <c r="X185" s="100">
        <f>IF(Y185="",D185+E185+H185+K185+L185+M185+W185,H185)</f>
        <v>139</v>
      </c>
      <c r="Y185" s="101"/>
    </row>
    <row r="186" spans="1:25" ht="12.75">
      <c r="A186" s="118">
        <v>6771</v>
      </c>
      <c r="B186" s="115">
        <v>59175</v>
      </c>
      <c r="C186" s="104" t="s">
        <v>279</v>
      </c>
      <c r="D186" s="45">
        <v>75</v>
      </c>
      <c r="E186" s="34">
        <f t="shared" si="17"/>
        <v>25</v>
      </c>
      <c r="F186" s="40">
        <v>738</v>
      </c>
      <c r="G186" s="100">
        <f t="shared" si="14"/>
        <v>0.2</v>
      </c>
      <c r="H186" s="100">
        <f t="shared" si="13"/>
        <v>147.6</v>
      </c>
      <c r="I186" s="36"/>
      <c r="J186" s="100">
        <f t="shared" si="15"/>
        <v>40</v>
      </c>
      <c r="K186" s="100">
        <f t="shared" si="16"/>
        <v>0</v>
      </c>
      <c r="L186" s="100"/>
      <c r="M186" s="100"/>
      <c r="N186" s="123"/>
      <c r="O186" s="123"/>
      <c r="P186" s="123"/>
      <c r="Q186" s="123"/>
      <c r="R186" s="100"/>
      <c r="S186" s="100"/>
      <c r="T186" s="100"/>
      <c r="U186" s="100"/>
      <c r="V186" s="100"/>
      <c r="W186" s="100">
        <f t="shared" si="12"/>
        <v>0</v>
      </c>
      <c r="X186" s="100">
        <f>IF(Y186="",D186+E186+H186+K186+L186+M186+W186,H186)</f>
        <v>247.6</v>
      </c>
      <c r="Y186" s="101"/>
    </row>
    <row r="187" spans="1:25" ht="12.75">
      <c r="A187" s="118" t="s">
        <v>280</v>
      </c>
      <c r="B187" s="115">
        <v>59200</v>
      </c>
      <c r="C187" s="104" t="s">
        <v>281</v>
      </c>
      <c r="D187" s="45">
        <v>75</v>
      </c>
      <c r="E187" s="34">
        <f t="shared" si="17"/>
        <v>25</v>
      </c>
      <c r="F187" s="40">
        <v>7369</v>
      </c>
      <c r="G187" s="100">
        <f t="shared" si="14"/>
        <v>0.2</v>
      </c>
      <c r="H187" s="100">
        <f t="shared" si="13"/>
        <v>1473.8000000000002</v>
      </c>
      <c r="I187" s="36">
        <v>1</v>
      </c>
      <c r="J187" s="100">
        <f t="shared" si="15"/>
        <v>40</v>
      </c>
      <c r="K187" s="100">
        <f t="shared" si="16"/>
        <v>40</v>
      </c>
      <c r="L187" s="39"/>
      <c r="M187" s="39"/>
      <c r="N187" s="38"/>
      <c r="O187" s="38"/>
      <c r="P187" s="38"/>
      <c r="Q187" s="38"/>
      <c r="R187" s="39"/>
      <c r="S187" s="39"/>
      <c r="T187" s="39"/>
      <c r="U187" s="39"/>
      <c r="V187" s="39"/>
      <c r="W187" s="100">
        <f t="shared" si="12"/>
        <v>0</v>
      </c>
      <c r="X187" s="100">
        <f>IF(Y187="",D187+E187+H187+K187+L187+M187+W187,H187)</f>
        <v>1613.8000000000002</v>
      </c>
      <c r="Y187" s="101"/>
    </row>
    <row r="188" spans="1:25" ht="12.75">
      <c r="A188" s="118" t="s">
        <v>282</v>
      </c>
      <c r="B188" s="115">
        <v>59225</v>
      </c>
      <c r="C188" s="104" t="s">
        <v>283</v>
      </c>
      <c r="D188" s="45">
        <v>75</v>
      </c>
      <c r="E188" s="34">
        <f t="shared" si="17"/>
        <v>25</v>
      </c>
      <c r="F188" s="40">
        <v>245</v>
      </c>
      <c r="G188" s="100">
        <f t="shared" si="14"/>
        <v>0.2</v>
      </c>
      <c r="H188" s="100">
        <f t="shared" si="13"/>
        <v>49</v>
      </c>
      <c r="I188" s="36"/>
      <c r="J188" s="100">
        <f t="shared" si="15"/>
        <v>40</v>
      </c>
      <c r="K188" s="100">
        <f t="shared" si="16"/>
        <v>0</v>
      </c>
      <c r="L188" s="39"/>
      <c r="M188" s="39"/>
      <c r="N188" s="38"/>
      <c r="O188" s="38"/>
      <c r="P188" s="38"/>
      <c r="Q188" s="38"/>
      <c r="R188" s="39"/>
      <c r="S188" s="39"/>
      <c r="T188" s="39"/>
      <c r="U188" s="39"/>
      <c r="V188" s="39"/>
      <c r="W188" s="100">
        <f t="shared" si="12"/>
        <v>0</v>
      </c>
      <c r="X188" s="100">
        <f>IF(Y188="",D188+E188+H188+K188+L188+M188+W188,H188)</f>
        <v>149</v>
      </c>
      <c r="Y188" s="101"/>
    </row>
    <row r="189" spans="1:25" ht="12.75">
      <c r="A189" s="118">
        <v>7752</v>
      </c>
      <c r="B189" s="115">
        <v>59250</v>
      </c>
      <c r="C189" s="104" t="s">
        <v>284</v>
      </c>
      <c r="D189" s="45">
        <v>75</v>
      </c>
      <c r="E189" s="34">
        <f t="shared" si="17"/>
        <v>25</v>
      </c>
      <c r="F189" s="40">
        <v>2754</v>
      </c>
      <c r="G189" s="100">
        <f t="shared" si="14"/>
        <v>0.2</v>
      </c>
      <c r="H189" s="100">
        <f t="shared" si="13"/>
        <v>550.8000000000001</v>
      </c>
      <c r="I189" s="36"/>
      <c r="J189" s="100">
        <f t="shared" si="15"/>
        <v>40</v>
      </c>
      <c r="K189" s="100">
        <f t="shared" si="16"/>
        <v>0</v>
      </c>
      <c r="L189" s="39"/>
      <c r="M189" s="39"/>
      <c r="N189" s="38"/>
      <c r="O189" s="38"/>
      <c r="P189" s="38"/>
      <c r="Q189" s="38"/>
      <c r="R189" s="39"/>
      <c r="S189" s="39"/>
      <c r="T189" s="39"/>
      <c r="U189" s="39"/>
      <c r="V189" s="39"/>
      <c r="W189" s="100">
        <f t="shared" si="12"/>
        <v>0</v>
      </c>
      <c r="X189" s="100">
        <f>IF(Y189="",D189+E189+H189+K189+L189+M189+W189,H189)</f>
        <v>650.8000000000001</v>
      </c>
      <c r="Y189" s="101"/>
    </row>
    <row r="190" spans="1:25" ht="12.75">
      <c r="A190" s="118">
        <v>7753</v>
      </c>
      <c r="B190" s="115">
        <v>59325</v>
      </c>
      <c r="C190" s="104" t="s">
        <v>285</v>
      </c>
      <c r="D190" s="45">
        <v>75</v>
      </c>
      <c r="E190" s="34">
        <f t="shared" si="17"/>
        <v>25</v>
      </c>
      <c r="F190" s="40">
        <v>4673</v>
      </c>
      <c r="G190" s="124">
        <v>0.4</v>
      </c>
      <c r="H190" s="100">
        <f t="shared" si="13"/>
        <v>1869.2</v>
      </c>
      <c r="I190" s="36">
        <v>1</v>
      </c>
      <c r="J190" s="100">
        <f t="shared" si="15"/>
        <v>40</v>
      </c>
      <c r="K190" s="100">
        <f t="shared" si="16"/>
        <v>40</v>
      </c>
      <c r="L190" s="39"/>
      <c r="M190" s="39"/>
      <c r="N190" s="44">
        <v>10</v>
      </c>
      <c r="O190" s="44"/>
      <c r="P190" s="44"/>
      <c r="Q190" s="44">
        <v>2</v>
      </c>
      <c r="R190" s="39">
        <v>744.2</v>
      </c>
      <c r="S190" s="39"/>
      <c r="T190" s="39"/>
      <c r="U190" s="39">
        <v>126.36</v>
      </c>
      <c r="V190" s="39"/>
      <c r="W190" s="100">
        <f t="shared" si="12"/>
        <v>0</v>
      </c>
      <c r="X190" s="100">
        <f>IF(Y190="",D190+E190+H190+K190+L190+M190+W190+R190+U190,H190)</f>
        <v>2879.76</v>
      </c>
      <c r="Y190" s="101"/>
    </row>
    <row r="191" spans="1:25" ht="12.75">
      <c r="A191" s="118">
        <v>7753</v>
      </c>
      <c r="B191" s="115">
        <v>59350</v>
      </c>
      <c r="C191" s="116" t="s">
        <v>286</v>
      </c>
      <c r="D191" s="52"/>
      <c r="E191" s="34">
        <f t="shared" si="17"/>
        <v>25</v>
      </c>
      <c r="F191" s="40">
        <v>1661</v>
      </c>
      <c r="G191" s="124">
        <v>0.4</v>
      </c>
      <c r="H191" s="100">
        <f t="shared" si="13"/>
        <v>664.4000000000001</v>
      </c>
      <c r="I191" s="36"/>
      <c r="J191" s="100">
        <f t="shared" si="15"/>
        <v>40</v>
      </c>
      <c r="K191" s="100">
        <f t="shared" si="16"/>
        <v>0</v>
      </c>
      <c r="L191" s="39"/>
      <c r="M191" s="39"/>
      <c r="N191" s="44"/>
      <c r="O191" s="44"/>
      <c r="P191" s="44"/>
      <c r="Q191" s="44"/>
      <c r="R191" s="39"/>
      <c r="S191" s="39"/>
      <c r="T191" s="39"/>
      <c r="U191" s="39"/>
      <c r="V191" s="39"/>
      <c r="W191" s="100">
        <f t="shared" si="12"/>
        <v>0</v>
      </c>
      <c r="X191" s="100">
        <f>IF(Y191="",D191+E191+H191+K191+L191+M191+W191,H191)</f>
        <v>689.4000000000001</v>
      </c>
      <c r="Y191" s="101"/>
    </row>
    <row r="192" spans="1:25" ht="12.75">
      <c r="A192" s="118">
        <v>7753</v>
      </c>
      <c r="B192" s="115">
        <v>59375</v>
      </c>
      <c r="C192" s="116" t="s">
        <v>287</v>
      </c>
      <c r="D192" s="52"/>
      <c r="E192" s="34">
        <f t="shared" si="17"/>
        <v>25</v>
      </c>
      <c r="F192" s="40">
        <v>1730</v>
      </c>
      <c r="G192" s="124">
        <v>0.4</v>
      </c>
      <c r="H192" s="100">
        <f t="shared" si="13"/>
        <v>692</v>
      </c>
      <c r="I192" s="36"/>
      <c r="J192" s="100">
        <f t="shared" si="15"/>
        <v>40</v>
      </c>
      <c r="K192" s="100">
        <f t="shared" si="16"/>
        <v>0</v>
      </c>
      <c r="L192" s="39"/>
      <c r="M192" s="39"/>
      <c r="N192" s="44"/>
      <c r="O192" s="44"/>
      <c r="P192" s="44"/>
      <c r="Q192" s="44"/>
      <c r="R192" s="39"/>
      <c r="S192" s="39"/>
      <c r="T192" s="39"/>
      <c r="U192" s="39"/>
      <c r="V192" s="39"/>
      <c r="W192" s="100">
        <f t="shared" si="12"/>
        <v>0</v>
      </c>
      <c r="X192" s="100">
        <f>IF(Y192="",D192+E192+H192+K192+L192+M192+W192,H192)</f>
        <v>717</v>
      </c>
      <c r="Y192" s="101"/>
    </row>
    <row r="193" spans="1:25" ht="12.75">
      <c r="A193" s="118" t="s">
        <v>288</v>
      </c>
      <c r="B193" s="115">
        <v>59400</v>
      </c>
      <c r="C193" s="104" t="s">
        <v>289</v>
      </c>
      <c r="D193" s="45">
        <v>75</v>
      </c>
      <c r="E193" s="34">
        <f t="shared" si="17"/>
        <v>25</v>
      </c>
      <c r="F193" s="40">
        <v>774</v>
      </c>
      <c r="G193" s="105">
        <f t="shared" si="14"/>
        <v>0.2</v>
      </c>
      <c r="H193" s="100">
        <f t="shared" si="13"/>
        <v>154.8</v>
      </c>
      <c r="I193" s="36"/>
      <c r="J193" s="100">
        <f t="shared" si="15"/>
        <v>40</v>
      </c>
      <c r="K193" s="100">
        <f t="shared" si="16"/>
        <v>0</v>
      </c>
      <c r="L193" s="39"/>
      <c r="M193" s="39"/>
      <c r="N193" s="38"/>
      <c r="O193" s="38"/>
      <c r="P193" s="38"/>
      <c r="Q193" s="38"/>
      <c r="R193" s="39"/>
      <c r="S193" s="39"/>
      <c r="T193" s="39"/>
      <c r="U193" s="39"/>
      <c r="V193" s="39"/>
      <c r="W193" s="100">
        <f t="shared" si="12"/>
        <v>0</v>
      </c>
      <c r="X193" s="100">
        <f>IF(Y193="",D193+E193+H193+K193+L193+M193+W193,H193)</f>
        <v>254.8</v>
      </c>
      <c r="Y193" s="101"/>
    </row>
    <row r="194" spans="1:25" ht="12.75">
      <c r="A194" s="118">
        <v>6317</v>
      </c>
      <c r="B194" s="115">
        <v>59425</v>
      </c>
      <c r="C194" s="104" t="s">
        <v>290</v>
      </c>
      <c r="D194" s="45"/>
      <c r="E194" s="34">
        <f t="shared" si="17"/>
        <v>25</v>
      </c>
      <c r="F194" s="40">
        <v>988</v>
      </c>
      <c r="G194" s="100">
        <f t="shared" si="14"/>
        <v>0.2</v>
      </c>
      <c r="H194" s="100">
        <f t="shared" si="13"/>
        <v>197.60000000000002</v>
      </c>
      <c r="I194" s="36"/>
      <c r="J194" s="100">
        <f t="shared" si="15"/>
        <v>40</v>
      </c>
      <c r="K194" s="100">
        <f t="shared" si="16"/>
        <v>0</v>
      </c>
      <c r="L194" s="39"/>
      <c r="M194" s="39"/>
      <c r="N194" s="38"/>
      <c r="O194" s="38"/>
      <c r="P194" s="38"/>
      <c r="Q194" s="38"/>
      <c r="R194" s="39"/>
      <c r="S194" s="39"/>
      <c r="T194" s="39"/>
      <c r="U194" s="39"/>
      <c r="V194" s="39"/>
      <c r="W194" s="100">
        <f t="shared" si="12"/>
        <v>0</v>
      </c>
      <c r="X194" s="100">
        <f>IF(Y194="",D194+E194+H194+K194+L194+M194+W194,H194)</f>
        <v>222.60000000000002</v>
      </c>
      <c r="Y194" s="101"/>
    </row>
    <row r="195" spans="1:25" ht="12.75">
      <c r="A195" s="118">
        <v>6317</v>
      </c>
      <c r="B195" s="115">
        <v>59450</v>
      </c>
      <c r="C195" s="24" t="s">
        <v>291</v>
      </c>
      <c r="D195" s="52"/>
      <c r="E195" s="34">
        <f t="shared" si="17"/>
        <v>25</v>
      </c>
      <c r="F195" s="40">
        <v>489</v>
      </c>
      <c r="G195" s="100">
        <f t="shared" si="14"/>
        <v>0.2</v>
      </c>
      <c r="H195" s="100">
        <f t="shared" si="13"/>
        <v>97.80000000000001</v>
      </c>
      <c r="I195" s="36"/>
      <c r="J195" s="100">
        <f t="shared" si="15"/>
        <v>40</v>
      </c>
      <c r="K195" s="100">
        <f t="shared" si="16"/>
        <v>0</v>
      </c>
      <c r="L195" s="39"/>
      <c r="M195" s="39"/>
      <c r="N195" s="38"/>
      <c r="O195" s="38"/>
      <c r="P195" s="38"/>
      <c r="Q195" s="38"/>
      <c r="R195" s="39"/>
      <c r="S195" s="39"/>
      <c r="T195" s="39"/>
      <c r="U195" s="39"/>
      <c r="V195" s="39"/>
      <c r="W195" s="100">
        <f t="shared" si="12"/>
        <v>0</v>
      </c>
      <c r="X195" s="100">
        <f>IF(Y195="",D195+E195+H195+K195+L195+M195+W195,H195)</f>
        <v>122.80000000000001</v>
      </c>
      <c r="Y195" s="101"/>
    </row>
    <row r="196" spans="1:25" ht="12.75">
      <c r="A196" s="118">
        <v>6317</v>
      </c>
      <c r="B196" s="115">
        <v>59475</v>
      </c>
      <c r="C196" s="24" t="s">
        <v>292</v>
      </c>
      <c r="D196" s="52"/>
      <c r="E196" s="34">
        <f t="shared" si="17"/>
        <v>25</v>
      </c>
      <c r="F196" s="40">
        <v>181</v>
      </c>
      <c r="G196" s="100">
        <f t="shared" si="14"/>
        <v>0.2</v>
      </c>
      <c r="H196" s="100">
        <f t="shared" si="13"/>
        <v>36.2</v>
      </c>
      <c r="I196" s="36"/>
      <c r="J196" s="100">
        <f t="shared" si="15"/>
        <v>40</v>
      </c>
      <c r="K196" s="100">
        <f t="shared" si="16"/>
        <v>0</v>
      </c>
      <c r="L196" s="39"/>
      <c r="M196" s="39"/>
      <c r="N196" s="38"/>
      <c r="O196" s="38"/>
      <c r="P196" s="38"/>
      <c r="Q196" s="38"/>
      <c r="R196" s="39"/>
      <c r="S196" s="39"/>
      <c r="T196" s="39"/>
      <c r="U196" s="39"/>
      <c r="V196" s="39"/>
      <c r="W196" s="100">
        <f t="shared" si="12"/>
        <v>0</v>
      </c>
      <c r="X196" s="100">
        <f>IF(Y196="",D196+E196+H196+K196+L196+M196+W196,H196)</f>
        <v>61.2</v>
      </c>
      <c r="Y196" s="101"/>
    </row>
    <row r="197" spans="1:25" ht="12.75">
      <c r="A197" s="118">
        <v>6317</v>
      </c>
      <c r="B197" s="115">
        <v>59480</v>
      </c>
      <c r="C197" s="26" t="s">
        <v>293</v>
      </c>
      <c r="D197" s="52"/>
      <c r="E197" s="34">
        <f t="shared" si="17"/>
        <v>25</v>
      </c>
      <c r="F197" s="40">
        <v>322</v>
      </c>
      <c r="G197" s="100">
        <f t="shared" si="14"/>
        <v>0.2</v>
      </c>
      <c r="H197" s="100">
        <f t="shared" si="13"/>
        <v>64.4</v>
      </c>
      <c r="I197" s="36">
        <v>1</v>
      </c>
      <c r="J197" s="100">
        <f t="shared" si="15"/>
        <v>40</v>
      </c>
      <c r="K197" s="100">
        <f t="shared" si="16"/>
        <v>40</v>
      </c>
      <c r="L197" s="39"/>
      <c r="M197" s="39"/>
      <c r="N197" s="38"/>
      <c r="O197" s="38"/>
      <c r="P197" s="38"/>
      <c r="Q197" s="38"/>
      <c r="R197" s="39"/>
      <c r="S197" s="39"/>
      <c r="T197" s="39"/>
      <c r="U197" s="39"/>
      <c r="V197" s="39"/>
      <c r="W197" s="100">
        <f aca="true" t="shared" si="18" ref="W197:W219">ROUND((N197*R$4)+(O197*S$4)+(P197*T$4)+(Q197*V$4),2)</f>
        <v>0</v>
      </c>
      <c r="X197" s="100">
        <f>IF(Y197="",D197+E197+H197+K197+L197+M197+W197,H197)</f>
        <v>129.4</v>
      </c>
      <c r="Y197" s="101"/>
    </row>
    <row r="198" spans="1:25" ht="12.75">
      <c r="A198" s="118">
        <v>6317</v>
      </c>
      <c r="B198" s="115">
        <v>59485</v>
      </c>
      <c r="C198" s="26" t="s">
        <v>294</v>
      </c>
      <c r="D198" s="52"/>
      <c r="E198" s="34">
        <f t="shared" si="17"/>
        <v>25</v>
      </c>
      <c r="F198" s="40">
        <v>107</v>
      </c>
      <c r="G198" s="100">
        <f t="shared" si="14"/>
        <v>0.2</v>
      </c>
      <c r="H198" s="100">
        <f>+F198*G198</f>
        <v>21.400000000000002</v>
      </c>
      <c r="I198" s="36"/>
      <c r="J198" s="100">
        <f t="shared" si="15"/>
        <v>40</v>
      </c>
      <c r="K198" s="100">
        <f>I198*J198</f>
        <v>0</v>
      </c>
      <c r="L198" s="39"/>
      <c r="M198" s="39"/>
      <c r="N198" s="38"/>
      <c r="O198" s="38"/>
      <c r="P198" s="38"/>
      <c r="Q198" s="38"/>
      <c r="R198" s="39"/>
      <c r="S198" s="39"/>
      <c r="T198" s="39"/>
      <c r="U198" s="39"/>
      <c r="V198" s="39"/>
      <c r="W198" s="100">
        <f t="shared" si="18"/>
        <v>0</v>
      </c>
      <c r="X198" s="100">
        <f>IF(Y198="",D198+E198+H198+K198+L198+M198+W198,H198)</f>
        <v>46.400000000000006</v>
      </c>
      <c r="Y198" s="101"/>
    </row>
    <row r="199" spans="1:25" ht="12.75">
      <c r="A199" s="118">
        <v>6462</v>
      </c>
      <c r="B199" s="115">
        <v>59500</v>
      </c>
      <c r="C199" s="104" t="s">
        <v>295</v>
      </c>
      <c r="D199" s="45">
        <v>75</v>
      </c>
      <c r="E199" s="34">
        <f t="shared" si="17"/>
        <v>25</v>
      </c>
      <c r="F199" s="40">
        <v>2445</v>
      </c>
      <c r="G199" s="100">
        <f t="shared" si="14"/>
        <v>0.2</v>
      </c>
      <c r="H199" s="100">
        <f aca="true" t="shared" si="19" ref="H199:H219">+F199*G199</f>
        <v>489</v>
      </c>
      <c r="I199" s="36"/>
      <c r="J199" s="100">
        <f t="shared" si="15"/>
        <v>40</v>
      </c>
      <c r="K199" s="100">
        <f t="shared" si="16"/>
        <v>0</v>
      </c>
      <c r="L199" s="39"/>
      <c r="M199" s="39"/>
      <c r="N199" s="38"/>
      <c r="O199" s="38"/>
      <c r="P199" s="38"/>
      <c r="Q199" s="38"/>
      <c r="R199" s="39"/>
      <c r="S199" s="39"/>
      <c r="T199" s="39"/>
      <c r="U199" s="39"/>
      <c r="V199" s="39"/>
      <c r="W199" s="100">
        <f t="shared" si="18"/>
        <v>0</v>
      </c>
      <c r="X199" s="100">
        <f>IF(Y199="",D199+E199+H199+K199+L199+M199+W199,H199)</f>
        <v>589</v>
      </c>
      <c r="Y199" s="101"/>
    </row>
    <row r="200" spans="1:25" ht="12.75">
      <c r="A200" s="118">
        <v>6462</v>
      </c>
      <c r="B200" s="115">
        <v>59550</v>
      </c>
      <c r="C200" s="104" t="s">
        <v>296</v>
      </c>
      <c r="D200" s="45"/>
      <c r="E200" s="34">
        <f t="shared" si="17"/>
        <v>25</v>
      </c>
      <c r="F200" s="40">
        <v>12</v>
      </c>
      <c r="G200" s="100">
        <f t="shared" si="14"/>
        <v>0.2</v>
      </c>
      <c r="H200" s="100">
        <f t="shared" si="19"/>
        <v>2.4000000000000004</v>
      </c>
      <c r="I200" s="36"/>
      <c r="J200" s="100">
        <f t="shared" si="15"/>
        <v>40</v>
      </c>
      <c r="K200" s="100">
        <f t="shared" si="16"/>
        <v>0</v>
      </c>
      <c r="L200" s="39"/>
      <c r="M200" s="39"/>
      <c r="N200" s="38"/>
      <c r="O200" s="38"/>
      <c r="P200" s="38"/>
      <c r="Q200" s="38"/>
      <c r="R200" s="39"/>
      <c r="S200" s="39"/>
      <c r="T200" s="39"/>
      <c r="U200" s="39"/>
      <c r="V200" s="39"/>
      <c r="W200" s="100">
        <f t="shared" si="18"/>
        <v>0</v>
      </c>
      <c r="X200" s="100">
        <f>IF(Y200="",D200+E200+H200+K200+L200+M200+W200,H200)</f>
        <v>27.4</v>
      </c>
      <c r="Y200" s="101"/>
    </row>
    <row r="201" spans="1:25" ht="12.75">
      <c r="A201" s="118">
        <v>6318</v>
      </c>
      <c r="B201" s="115">
        <v>59600</v>
      </c>
      <c r="C201" s="24" t="s">
        <v>297</v>
      </c>
      <c r="D201" s="45"/>
      <c r="E201" s="34">
        <f t="shared" si="17"/>
        <v>25</v>
      </c>
      <c r="F201" s="40">
        <v>1452</v>
      </c>
      <c r="G201" s="100">
        <f aca="true" t="shared" si="20" ref="G201:G219">(G$4)</f>
        <v>0.2</v>
      </c>
      <c r="H201" s="100">
        <f t="shared" si="19"/>
        <v>290.40000000000003</v>
      </c>
      <c r="I201" s="36"/>
      <c r="J201" s="100">
        <f aca="true" t="shared" si="21" ref="J201:J219">(J$4)</f>
        <v>40</v>
      </c>
      <c r="K201" s="100">
        <f aca="true" t="shared" si="22" ref="K201:K219">I201*J201</f>
        <v>0</v>
      </c>
      <c r="L201" s="39"/>
      <c r="M201" s="39"/>
      <c r="N201" s="38"/>
      <c r="O201" s="38"/>
      <c r="P201" s="38"/>
      <c r="Q201" s="38"/>
      <c r="R201" s="39"/>
      <c r="S201" s="39"/>
      <c r="T201" s="39"/>
      <c r="U201" s="39"/>
      <c r="V201" s="39"/>
      <c r="W201" s="100">
        <f t="shared" si="18"/>
        <v>0</v>
      </c>
      <c r="X201" s="100">
        <f>IF(Y201="",D201+E201+H201+K201+L201+M201+W201,H201)</f>
        <v>315.40000000000003</v>
      </c>
      <c r="Y201" s="101"/>
    </row>
    <row r="202" spans="1:25" ht="12.75">
      <c r="A202" s="118">
        <v>6319</v>
      </c>
      <c r="B202" s="115">
        <v>60000</v>
      </c>
      <c r="C202" s="104" t="s">
        <v>298</v>
      </c>
      <c r="D202" s="45"/>
      <c r="E202" s="34">
        <f t="shared" si="17"/>
        <v>25</v>
      </c>
      <c r="F202" s="40">
        <v>70</v>
      </c>
      <c r="G202" s="100">
        <f t="shared" si="20"/>
        <v>0.2</v>
      </c>
      <c r="H202" s="100">
        <f t="shared" si="19"/>
        <v>14</v>
      </c>
      <c r="I202" s="36"/>
      <c r="J202" s="100">
        <f t="shared" si="21"/>
        <v>40</v>
      </c>
      <c r="K202" s="100">
        <f t="shared" si="22"/>
        <v>0</v>
      </c>
      <c r="L202" s="39"/>
      <c r="M202" s="39"/>
      <c r="N202" s="38"/>
      <c r="O202" s="38"/>
      <c r="P202" s="38"/>
      <c r="Q202" s="38"/>
      <c r="R202" s="39"/>
      <c r="S202" s="39"/>
      <c r="T202" s="39"/>
      <c r="U202" s="39"/>
      <c r="V202" s="39"/>
      <c r="W202" s="100">
        <f t="shared" si="18"/>
        <v>0</v>
      </c>
      <c r="X202" s="100">
        <f>IF(Y202="",D202+E202+H202+K202+L202+M202+W202,H202)</f>
        <v>39</v>
      </c>
      <c r="Y202" s="101"/>
    </row>
    <row r="203" spans="1:25" ht="12.75">
      <c r="A203" s="118">
        <v>6321</v>
      </c>
      <c r="B203" s="115">
        <v>60025</v>
      </c>
      <c r="C203" s="104" t="s">
        <v>299</v>
      </c>
      <c r="D203" s="52"/>
      <c r="E203" s="34">
        <f t="shared" si="17"/>
        <v>25</v>
      </c>
      <c r="F203" s="40">
        <v>15</v>
      </c>
      <c r="G203" s="100">
        <f t="shared" si="20"/>
        <v>0.2</v>
      </c>
      <c r="H203" s="100">
        <f t="shared" si="19"/>
        <v>3</v>
      </c>
      <c r="I203" s="36"/>
      <c r="J203" s="100">
        <f t="shared" si="21"/>
        <v>40</v>
      </c>
      <c r="K203" s="100">
        <f t="shared" si="22"/>
        <v>0</v>
      </c>
      <c r="L203" s="39"/>
      <c r="M203" s="39"/>
      <c r="N203" s="38"/>
      <c r="O203" s="38"/>
      <c r="P203" s="38"/>
      <c r="Q203" s="38"/>
      <c r="R203" s="39"/>
      <c r="S203" s="39"/>
      <c r="T203" s="39"/>
      <c r="U203" s="39"/>
      <c r="V203" s="39"/>
      <c r="W203" s="100">
        <f t="shared" si="18"/>
        <v>0</v>
      </c>
      <c r="X203" s="100">
        <f>IF(Y203="",D203+E203+H203+K203+L203+M203+W203,H203)</f>
        <v>28</v>
      </c>
      <c r="Y203" s="101"/>
    </row>
    <row r="204" spans="1:25" ht="12.75">
      <c r="A204" s="118">
        <v>6321</v>
      </c>
      <c r="B204" s="115">
        <v>60050</v>
      </c>
      <c r="C204" s="104" t="s">
        <v>300</v>
      </c>
      <c r="D204" s="52"/>
      <c r="E204" s="34">
        <f t="shared" si="17"/>
        <v>25</v>
      </c>
      <c r="F204" s="40">
        <v>6</v>
      </c>
      <c r="G204" s="100">
        <f t="shared" si="20"/>
        <v>0.2</v>
      </c>
      <c r="H204" s="100">
        <f t="shared" si="19"/>
        <v>1.2000000000000002</v>
      </c>
      <c r="I204" s="36"/>
      <c r="J204" s="100">
        <f t="shared" si="21"/>
        <v>40</v>
      </c>
      <c r="K204" s="100">
        <f t="shared" si="22"/>
        <v>0</v>
      </c>
      <c r="L204" s="39"/>
      <c r="M204" s="39"/>
      <c r="N204" s="38"/>
      <c r="O204" s="38"/>
      <c r="P204" s="38"/>
      <c r="Q204" s="38"/>
      <c r="R204" s="39"/>
      <c r="S204" s="39"/>
      <c r="T204" s="39"/>
      <c r="U204" s="39"/>
      <c r="V204" s="39"/>
      <c r="W204" s="100">
        <f t="shared" si="18"/>
        <v>0</v>
      </c>
      <c r="X204" s="100">
        <f>IF(Y204="",D204+E204+H204+K204+L204+M204+W204,H204)</f>
        <v>26.2</v>
      </c>
      <c r="Y204" s="101"/>
    </row>
    <row r="205" spans="1:25" ht="12.75">
      <c r="A205" s="118">
        <v>6321</v>
      </c>
      <c r="B205" s="115">
        <v>60075</v>
      </c>
      <c r="C205" s="104" t="s">
        <v>301</v>
      </c>
      <c r="D205" s="52">
        <v>75</v>
      </c>
      <c r="E205" s="34">
        <f t="shared" si="17"/>
        <v>25</v>
      </c>
      <c r="F205" s="40">
        <v>61</v>
      </c>
      <c r="G205" s="100">
        <f t="shared" si="20"/>
        <v>0.2</v>
      </c>
      <c r="H205" s="100">
        <f t="shared" si="19"/>
        <v>12.200000000000001</v>
      </c>
      <c r="I205" s="36"/>
      <c r="J205" s="100">
        <f t="shared" si="21"/>
        <v>40</v>
      </c>
      <c r="K205" s="100">
        <f t="shared" si="22"/>
        <v>0</v>
      </c>
      <c r="L205" s="39"/>
      <c r="M205" s="39"/>
      <c r="N205" s="38"/>
      <c r="O205" s="38"/>
      <c r="P205" s="38"/>
      <c r="Q205" s="38"/>
      <c r="R205" s="39"/>
      <c r="S205" s="39"/>
      <c r="T205" s="39"/>
      <c r="U205" s="39"/>
      <c r="V205" s="39"/>
      <c r="W205" s="100">
        <f t="shared" si="18"/>
        <v>0</v>
      </c>
      <c r="X205" s="100">
        <f>IF(Y205="",D205+E205+H205+K205+L205+M205+W205,H205)</f>
        <v>112.2</v>
      </c>
      <c r="Y205" s="101"/>
    </row>
    <row r="206" spans="1:25" ht="12.75">
      <c r="A206" s="118">
        <v>6321</v>
      </c>
      <c r="B206" s="115">
        <v>60100</v>
      </c>
      <c r="C206" s="104" t="s">
        <v>302</v>
      </c>
      <c r="D206" s="52"/>
      <c r="E206" s="34">
        <f t="shared" si="17"/>
        <v>25</v>
      </c>
      <c r="F206" s="40">
        <v>29</v>
      </c>
      <c r="G206" s="100">
        <f t="shared" si="20"/>
        <v>0.2</v>
      </c>
      <c r="H206" s="100">
        <f t="shared" si="19"/>
        <v>5.800000000000001</v>
      </c>
      <c r="I206" s="36"/>
      <c r="J206" s="100">
        <f t="shared" si="21"/>
        <v>40</v>
      </c>
      <c r="K206" s="100">
        <f t="shared" si="22"/>
        <v>0</v>
      </c>
      <c r="L206" s="39"/>
      <c r="M206" s="39"/>
      <c r="N206" s="38"/>
      <c r="O206" s="38"/>
      <c r="P206" s="38"/>
      <c r="Q206" s="38"/>
      <c r="R206" s="39"/>
      <c r="S206" s="39"/>
      <c r="T206" s="39"/>
      <c r="U206" s="39"/>
      <c r="V206" s="39"/>
      <c r="W206" s="100">
        <f t="shared" si="18"/>
        <v>0</v>
      </c>
      <c r="X206" s="100">
        <f>IF(Y206="",D206+E206+H206+K206+L206+M206+W206,H206)</f>
        <v>30.8</v>
      </c>
      <c r="Y206" s="101"/>
    </row>
    <row r="207" spans="1:25" ht="12.75">
      <c r="A207" s="118">
        <v>6321</v>
      </c>
      <c r="B207" s="115">
        <v>60125</v>
      </c>
      <c r="C207" s="104" t="s">
        <v>303</v>
      </c>
      <c r="D207" s="52"/>
      <c r="E207" s="34">
        <f t="shared" si="17"/>
        <v>25</v>
      </c>
      <c r="F207" s="40">
        <v>1</v>
      </c>
      <c r="G207" s="100">
        <f t="shared" si="20"/>
        <v>0.2</v>
      </c>
      <c r="H207" s="100">
        <f t="shared" si="19"/>
        <v>0.2</v>
      </c>
      <c r="I207" s="36"/>
      <c r="J207" s="100">
        <f t="shared" si="21"/>
        <v>40</v>
      </c>
      <c r="K207" s="100">
        <f t="shared" si="22"/>
        <v>0</v>
      </c>
      <c r="L207" s="39"/>
      <c r="M207" s="39"/>
      <c r="N207" s="38"/>
      <c r="O207" s="38"/>
      <c r="P207" s="38"/>
      <c r="Q207" s="38"/>
      <c r="R207" s="39"/>
      <c r="S207" s="39"/>
      <c r="T207" s="39"/>
      <c r="U207" s="39"/>
      <c r="V207" s="39"/>
      <c r="W207" s="100">
        <f t="shared" si="18"/>
        <v>0</v>
      </c>
      <c r="X207" s="100">
        <f>IF(Y207="",D207+E207+H207+K207+L207+M207+W207,H207)</f>
        <v>25.2</v>
      </c>
      <c r="Y207" s="101"/>
    </row>
    <row r="208" spans="1:25" ht="12.75">
      <c r="A208" s="118">
        <v>6321</v>
      </c>
      <c r="B208" s="115">
        <v>60150</v>
      </c>
      <c r="C208" s="104" t="s">
        <v>304</v>
      </c>
      <c r="D208" s="52"/>
      <c r="E208" s="34">
        <f t="shared" si="17"/>
        <v>25</v>
      </c>
      <c r="F208" s="40">
        <v>3</v>
      </c>
      <c r="G208" s="100">
        <f t="shared" si="20"/>
        <v>0.2</v>
      </c>
      <c r="H208" s="100">
        <f t="shared" si="19"/>
        <v>0.6000000000000001</v>
      </c>
      <c r="I208" s="36"/>
      <c r="J208" s="100">
        <f t="shared" si="21"/>
        <v>40</v>
      </c>
      <c r="K208" s="100">
        <f t="shared" si="22"/>
        <v>0</v>
      </c>
      <c r="L208" s="39"/>
      <c r="M208" s="39"/>
      <c r="N208" s="38"/>
      <c r="O208" s="38"/>
      <c r="P208" s="38"/>
      <c r="Q208" s="38"/>
      <c r="R208" s="39"/>
      <c r="S208" s="39"/>
      <c r="T208" s="39"/>
      <c r="U208" s="39"/>
      <c r="V208" s="39"/>
      <c r="W208" s="100">
        <f t="shared" si="18"/>
        <v>0</v>
      </c>
      <c r="X208" s="100">
        <f>IF(Y208="",D208+E208+H208+K208+L208+M208+W208,H208)</f>
        <v>25.6</v>
      </c>
      <c r="Y208" s="101"/>
    </row>
    <row r="209" spans="1:25" ht="12.75">
      <c r="A209" s="118">
        <v>6321</v>
      </c>
      <c r="B209" s="115">
        <v>60175</v>
      </c>
      <c r="C209" s="104" t="s">
        <v>305</v>
      </c>
      <c r="D209" s="52"/>
      <c r="E209" s="34">
        <f t="shared" si="17"/>
        <v>25</v>
      </c>
      <c r="F209" s="40">
        <v>7</v>
      </c>
      <c r="G209" s="100">
        <f t="shared" si="20"/>
        <v>0.2</v>
      </c>
      <c r="H209" s="100">
        <f t="shared" si="19"/>
        <v>1.4000000000000001</v>
      </c>
      <c r="I209" s="36"/>
      <c r="J209" s="100">
        <f t="shared" si="21"/>
        <v>40</v>
      </c>
      <c r="K209" s="100">
        <f t="shared" si="22"/>
        <v>0</v>
      </c>
      <c r="L209" s="39"/>
      <c r="M209" s="39"/>
      <c r="N209" s="38"/>
      <c r="O209" s="38"/>
      <c r="P209" s="38"/>
      <c r="Q209" s="38"/>
      <c r="R209" s="39"/>
      <c r="S209" s="39"/>
      <c r="T209" s="39"/>
      <c r="U209" s="39"/>
      <c r="V209" s="39"/>
      <c r="W209" s="100">
        <f t="shared" si="18"/>
        <v>0</v>
      </c>
      <c r="X209" s="100">
        <f>IF(Y209="",D209+E209+H209+K209+L209+M209+W209,H209)</f>
        <v>26.4</v>
      </c>
      <c r="Y209" s="101"/>
    </row>
    <row r="210" spans="1:25" ht="12.75">
      <c r="A210" s="118">
        <v>6321</v>
      </c>
      <c r="B210" s="115">
        <v>60200</v>
      </c>
      <c r="C210" s="104" t="s">
        <v>306</v>
      </c>
      <c r="D210" s="52"/>
      <c r="E210" s="34">
        <f t="shared" si="17"/>
        <v>25</v>
      </c>
      <c r="F210" s="40">
        <v>13</v>
      </c>
      <c r="G210" s="100">
        <f t="shared" si="20"/>
        <v>0.2</v>
      </c>
      <c r="H210" s="100">
        <f t="shared" si="19"/>
        <v>2.6</v>
      </c>
      <c r="I210" s="36"/>
      <c r="J210" s="100">
        <f t="shared" si="21"/>
        <v>40</v>
      </c>
      <c r="K210" s="100">
        <f t="shared" si="22"/>
        <v>0</v>
      </c>
      <c r="L210" s="39"/>
      <c r="M210" s="39"/>
      <c r="N210" s="38"/>
      <c r="O210" s="38"/>
      <c r="P210" s="38"/>
      <c r="Q210" s="38"/>
      <c r="R210" s="39"/>
      <c r="S210" s="39"/>
      <c r="T210" s="39"/>
      <c r="U210" s="39"/>
      <c r="V210" s="39"/>
      <c r="W210" s="100">
        <f t="shared" si="18"/>
        <v>0</v>
      </c>
      <c r="X210" s="100">
        <f>IF(Y210="",D210+E210+H210+K210+L210+M210+W210,H210)</f>
        <v>27.6</v>
      </c>
      <c r="Y210" s="101"/>
    </row>
    <row r="211" spans="1:33" ht="12.75">
      <c r="A211" s="118">
        <v>6320</v>
      </c>
      <c r="B211" s="115">
        <v>61025</v>
      </c>
      <c r="C211" s="104" t="s">
        <v>307</v>
      </c>
      <c r="D211" s="45"/>
      <c r="E211" s="34">
        <f t="shared" si="17"/>
        <v>25</v>
      </c>
      <c r="F211" s="40">
        <v>50</v>
      </c>
      <c r="G211" s="100">
        <f t="shared" si="20"/>
        <v>0.2</v>
      </c>
      <c r="H211" s="100">
        <f t="shared" si="19"/>
        <v>10</v>
      </c>
      <c r="I211" s="36"/>
      <c r="J211" s="100">
        <f t="shared" si="21"/>
        <v>40</v>
      </c>
      <c r="K211" s="100">
        <f t="shared" si="22"/>
        <v>0</v>
      </c>
      <c r="L211" s="39"/>
      <c r="M211" s="39"/>
      <c r="N211" s="38"/>
      <c r="O211" s="38"/>
      <c r="P211" s="38"/>
      <c r="Q211" s="38"/>
      <c r="R211" s="39"/>
      <c r="S211" s="39"/>
      <c r="T211" s="39"/>
      <c r="U211" s="39"/>
      <c r="V211" s="39"/>
      <c r="W211" s="100">
        <f t="shared" si="18"/>
        <v>0</v>
      </c>
      <c r="X211" s="100">
        <f>IF(Y211="",D211+E211+H211+K211+L211+M211+W211,H211)</f>
        <v>35</v>
      </c>
      <c r="Y211" s="101"/>
      <c r="Z211" s="125"/>
      <c r="AA211" s="125"/>
      <c r="AB211" s="125"/>
      <c r="AC211" s="125"/>
      <c r="AD211" s="125"/>
      <c r="AE211" s="125"/>
      <c r="AF211" s="125"/>
      <c r="AG211" s="125"/>
    </row>
    <row r="212" spans="1:25" ht="12.75">
      <c r="A212" s="118">
        <v>7550</v>
      </c>
      <c r="B212" s="115">
        <v>62000</v>
      </c>
      <c r="C212" s="104" t="s">
        <v>308</v>
      </c>
      <c r="D212" s="45">
        <v>75</v>
      </c>
      <c r="E212" s="34">
        <f t="shared" si="17"/>
        <v>25</v>
      </c>
      <c r="F212" s="53">
        <v>122</v>
      </c>
      <c r="G212" s="100">
        <f t="shared" si="20"/>
        <v>0.2</v>
      </c>
      <c r="H212" s="100">
        <f t="shared" si="19"/>
        <v>24.400000000000002</v>
      </c>
      <c r="I212" s="36"/>
      <c r="J212" s="100">
        <f t="shared" si="21"/>
        <v>40</v>
      </c>
      <c r="K212" s="100">
        <f t="shared" si="22"/>
        <v>0</v>
      </c>
      <c r="L212" s="48">
        <v>25</v>
      </c>
      <c r="M212" s="39"/>
      <c r="N212" s="38"/>
      <c r="O212" s="38"/>
      <c r="P212" s="38"/>
      <c r="Q212" s="38"/>
      <c r="R212" s="39"/>
      <c r="S212" s="39"/>
      <c r="T212" s="39"/>
      <c r="U212" s="39"/>
      <c r="V212" s="39"/>
      <c r="W212" s="100">
        <f t="shared" si="18"/>
        <v>0</v>
      </c>
      <c r="X212" s="100">
        <f>IF(Y212="",D212+E212+H212+K212+L212+M212+W212,H212)</f>
        <v>149.4</v>
      </c>
      <c r="Y212" s="101"/>
    </row>
    <row r="213" spans="1:25" ht="12.75">
      <c r="A213" s="118">
        <v>7131</v>
      </c>
      <c r="B213" s="115">
        <v>63000</v>
      </c>
      <c r="C213" s="104" t="s">
        <v>309</v>
      </c>
      <c r="D213" s="45"/>
      <c r="E213" s="34">
        <f t="shared" si="17"/>
        <v>25</v>
      </c>
      <c r="F213" s="40">
        <v>254</v>
      </c>
      <c r="G213" s="100">
        <f t="shared" si="20"/>
        <v>0.2</v>
      </c>
      <c r="H213" s="100">
        <f t="shared" si="19"/>
        <v>50.800000000000004</v>
      </c>
      <c r="I213" s="36"/>
      <c r="J213" s="100">
        <f t="shared" si="21"/>
        <v>40</v>
      </c>
      <c r="K213" s="100">
        <f t="shared" si="22"/>
        <v>0</v>
      </c>
      <c r="L213" s="48">
        <v>25</v>
      </c>
      <c r="M213" s="39"/>
      <c r="N213" s="38"/>
      <c r="O213" s="38"/>
      <c r="P213" s="38"/>
      <c r="Q213" s="38"/>
      <c r="R213" s="39"/>
      <c r="S213" s="39"/>
      <c r="T213" s="39"/>
      <c r="U213" s="39"/>
      <c r="V213" s="39"/>
      <c r="W213" s="100">
        <f t="shared" si="18"/>
        <v>0</v>
      </c>
      <c r="X213" s="100">
        <f>IF(Y213="",D213+E213+H213+K213+L213+M213+W213,H213)</f>
        <v>100.80000000000001</v>
      </c>
      <c r="Y213" s="101"/>
    </row>
    <row r="214" spans="1:25" ht="12.75">
      <c r="A214" s="118">
        <v>7591</v>
      </c>
      <c r="B214" s="115">
        <v>63025</v>
      </c>
      <c r="C214" s="104" t="s">
        <v>310</v>
      </c>
      <c r="D214" s="45">
        <v>75</v>
      </c>
      <c r="E214" s="34">
        <f t="shared" si="17"/>
        <v>25</v>
      </c>
      <c r="F214" s="40">
        <v>4242</v>
      </c>
      <c r="G214" s="100">
        <f t="shared" si="20"/>
        <v>0.2</v>
      </c>
      <c r="H214" s="100">
        <f t="shared" si="19"/>
        <v>848.4000000000001</v>
      </c>
      <c r="I214" s="36"/>
      <c r="J214" s="100">
        <f t="shared" si="21"/>
        <v>40</v>
      </c>
      <c r="K214" s="100">
        <f t="shared" si="22"/>
        <v>0</v>
      </c>
      <c r="L214" s="48">
        <v>25</v>
      </c>
      <c r="M214" s="39"/>
      <c r="N214" s="38"/>
      <c r="O214" s="38"/>
      <c r="P214" s="38"/>
      <c r="Q214" s="38"/>
      <c r="R214" s="39"/>
      <c r="S214" s="39"/>
      <c r="T214" s="39"/>
      <c r="U214" s="39"/>
      <c r="V214" s="39"/>
      <c r="W214" s="100">
        <f t="shared" si="18"/>
        <v>0</v>
      </c>
      <c r="X214" s="100">
        <f>IF(Y214="",D214+E214+H214+K214+L214+M214+W214,H214)</f>
        <v>973.4000000000001</v>
      </c>
      <c r="Y214" s="101"/>
    </row>
    <row r="215" spans="1:25" ht="12.75">
      <c r="A215" s="126">
        <v>6320</v>
      </c>
      <c r="B215" s="106">
        <v>64050</v>
      </c>
      <c r="C215" s="104" t="s">
        <v>311</v>
      </c>
      <c r="D215" s="45"/>
      <c r="E215" s="34">
        <f t="shared" si="17"/>
        <v>25</v>
      </c>
      <c r="F215" s="54">
        <v>33</v>
      </c>
      <c r="G215" s="100">
        <f t="shared" si="20"/>
        <v>0.2</v>
      </c>
      <c r="H215" s="100">
        <f t="shared" si="19"/>
        <v>6.6000000000000005</v>
      </c>
      <c r="I215" s="55"/>
      <c r="J215" s="100">
        <f t="shared" si="21"/>
        <v>40</v>
      </c>
      <c r="K215" s="100">
        <f t="shared" si="22"/>
        <v>0</v>
      </c>
      <c r="L215" s="48"/>
      <c r="M215" s="39"/>
      <c r="N215" s="38"/>
      <c r="O215" s="38"/>
      <c r="P215" s="38"/>
      <c r="Q215" s="38"/>
      <c r="R215" s="39"/>
      <c r="S215" s="39"/>
      <c r="T215" s="39"/>
      <c r="U215" s="39"/>
      <c r="V215" s="39"/>
      <c r="W215" s="100">
        <f t="shared" si="18"/>
        <v>0</v>
      </c>
      <c r="X215" s="100">
        <f>IF(Y215="",D215+E215+H215+K215+L215+M215+W215,H215)</f>
        <v>31.6</v>
      </c>
      <c r="Y215" s="101"/>
    </row>
    <row r="216" spans="1:25" ht="12.75">
      <c r="A216" s="126">
        <v>6316</v>
      </c>
      <c r="B216" s="106">
        <v>64100</v>
      </c>
      <c r="C216" s="104" t="s">
        <v>312</v>
      </c>
      <c r="D216" s="45"/>
      <c r="E216" s="34">
        <f t="shared" si="17"/>
        <v>25</v>
      </c>
      <c r="F216" s="54">
        <v>21</v>
      </c>
      <c r="G216" s="100">
        <f t="shared" si="20"/>
        <v>0.2</v>
      </c>
      <c r="H216" s="100">
        <f t="shared" si="19"/>
        <v>4.2</v>
      </c>
      <c r="I216" s="55"/>
      <c r="J216" s="100">
        <f t="shared" si="21"/>
        <v>40</v>
      </c>
      <c r="K216" s="100">
        <f t="shared" si="22"/>
        <v>0</v>
      </c>
      <c r="L216" s="48"/>
      <c r="M216" s="39"/>
      <c r="N216" s="38"/>
      <c r="O216" s="38"/>
      <c r="P216" s="38"/>
      <c r="Q216" s="38"/>
      <c r="R216" s="39"/>
      <c r="S216" s="39"/>
      <c r="T216" s="39"/>
      <c r="U216" s="39"/>
      <c r="V216" s="39"/>
      <c r="W216" s="100">
        <f t="shared" si="18"/>
        <v>0</v>
      </c>
      <c r="X216" s="100">
        <f>IF(Y216="",D216+E216+H216+K216+L216+M216+W216,H216)</f>
        <v>29.2</v>
      </c>
      <c r="Y216" s="101"/>
    </row>
    <row r="217" spans="1:25" ht="12.75">
      <c r="A217" s="126">
        <v>6318</v>
      </c>
      <c r="B217" s="106">
        <v>64150</v>
      </c>
      <c r="C217" s="104" t="s">
        <v>313</v>
      </c>
      <c r="D217" s="45"/>
      <c r="E217" s="34">
        <f t="shared" si="17"/>
        <v>25</v>
      </c>
      <c r="F217" s="54">
        <v>66</v>
      </c>
      <c r="G217" s="100">
        <f t="shared" si="20"/>
        <v>0.2</v>
      </c>
      <c r="H217" s="100">
        <f t="shared" si="19"/>
        <v>13.200000000000001</v>
      </c>
      <c r="I217" s="55"/>
      <c r="J217" s="100">
        <f t="shared" si="21"/>
        <v>40</v>
      </c>
      <c r="K217" s="100">
        <f t="shared" si="22"/>
        <v>0</v>
      </c>
      <c r="L217" s="48"/>
      <c r="M217" s="39"/>
      <c r="N217" s="38"/>
      <c r="O217" s="38"/>
      <c r="P217" s="38"/>
      <c r="Q217" s="38"/>
      <c r="R217" s="39"/>
      <c r="S217" s="39"/>
      <c r="T217" s="39"/>
      <c r="U217" s="39"/>
      <c r="V217" s="39"/>
      <c r="W217" s="100">
        <f t="shared" si="18"/>
        <v>0</v>
      </c>
      <c r="X217" s="100">
        <f>IF(Y217="",D217+E217+H217+K217+L217+M217+W217,H217)</f>
        <v>38.2</v>
      </c>
      <c r="Y217" s="101"/>
    </row>
    <row r="218" spans="1:25" ht="12.75">
      <c r="A218" s="126">
        <v>6317</v>
      </c>
      <c r="B218" s="106">
        <v>64220</v>
      </c>
      <c r="C218" s="104" t="s">
        <v>314</v>
      </c>
      <c r="D218" s="45"/>
      <c r="E218" s="34">
        <f t="shared" si="17"/>
        <v>25</v>
      </c>
      <c r="F218" s="54">
        <v>366</v>
      </c>
      <c r="G218" s="100">
        <f t="shared" si="20"/>
        <v>0.2</v>
      </c>
      <c r="H218" s="100">
        <f t="shared" si="19"/>
        <v>73.2</v>
      </c>
      <c r="I218" s="55"/>
      <c r="J218" s="100">
        <f t="shared" si="21"/>
        <v>40</v>
      </c>
      <c r="K218" s="100">
        <f t="shared" si="22"/>
        <v>0</v>
      </c>
      <c r="L218" s="48"/>
      <c r="M218" s="39"/>
      <c r="N218" s="38"/>
      <c r="O218" s="38"/>
      <c r="P218" s="38"/>
      <c r="Q218" s="38"/>
      <c r="R218" s="39"/>
      <c r="S218" s="39"/>
      <c r="T218" s="39"/>
      <c r="U218" s="39"/>
      <c r="V218" s="39"/>
      <c r="W218" s="100">
        <f t="shared" si="18"/>
        <v>0</v>
      </c>
      <c r="X218" s="100">
        <f>IF(Y218="",D218+E218+H218+K218+L218+M218+W218,H218)</f>
        <v>98.2</v>
      </c>
      <c r="Y218" s="101"/>
    </row>
    <row r="219" spans="1:25" ht="12.75">
      <c r="A219" s="127">
        <v>7600</v>
      </c>
      <c r="B219" s="115">
        <v>65000</v>
      </c>
      <c r="C219" s="104" t="s">
        <v>315</v>
      </c>
      <c r="D219" s="45">
        <v>75</v>
      </c>
      <c r="E219" s="34">
        <f t="shared" si="17"/>
        <v>25</v>
      </c>
      <c r="F219" s="35">
        <v>325</v>
      </c>
      <c r="G219" s="100">
        <f t="shared" si="20"/>
        <v>0.2</v>
      </c>
      <c r="H219" s="100">
        <f t="shared" si="19"/>
        <v>65</v>
      </c>
      <c r="I219" s="56"/>
      <c r="J219" s="100">
        <f t="shared" si="21"/>
        <v>40</v>
      </c>
      <c r="K219" s="100">
        <f t="shared" si="22"/>
        <v>0</v>
      </c>
      <c r="L219" s="57">
        <v>25</v>
      </c>
      <c r="M219" s="37"/>
      <c r="N219" s="58"/>
      <c r="O219" s="58"/>
      <c r="P219" s="58"/>
      <c r="Q219" s="58"/>
      <c r="R219" s="37"/>
      <c r="S219" s="37"/>
      <c r="T219" s="37"/>
      <c r="U219" s="37"/>
      <c r="V219" s="37"/>
      <c r="W219" s="100">
        <f t="shared" si="18"/>
        <v>0</v>
      </c>
      <c r="X219" s="100">
        <f>IF(Y219="",D219+E219+H219+K219+L219+M219+W219,H219)</f>
        <v>190</v>
      </c>
      <c r="Y219" s="101"/>
    </row>
    <row r="220" spans="1:25" ht="12.75">
      <c r="A220" s="27" t="s">
        <v>316</v>
      </c>
      <c r="B220" s="27"/>
      <c r="C220" s="28"/>
      <c r="D220" s="59">
        <f>SUM(D5:D219)</f>
        <v>3000</v>
      </c>
      <c r="E220" s="59">
        <f>SUM(E5:E219)</f>
        <v>3975</v>
      </c>
      <c r="F220" s="60">
        <f>SUM(F5:F219)</f>
        <v>161059</v>
      </c>
      <c r="G220" s="29"/>
      <c r="H220" s="61">
        <f>SUM(H5:H219)</f>
        <v>33824.59999999999</v>
      </c>
      <c r="I220" s="60">
        <f>SUM(I5:I219)</f>
        <v>57</v>
      </c>
      <c r="J220" s="29"/>
      <c r="K220" s="59">
        <f>SUM(K5:K219)</f>
        <v>2280</v>
      </c>
      <c r="L220" s="59">
        <f>SUM(L5:L219)</f>
        <v>650</v>
      </c>
      <c r="M220" s="59">
        <f>SUM(M5:M219)</f>
        <v>0</v>
      </c>
      <c r="N220" s="62"/>
      <c r="O220" s="62">
        <f>SUM(O5:O219)</f>
        <v>0</v>
      </c>
      <c r="P220" s="59">
        <f>SUM(P5:P219)</f>
        <v>0</v>
      </c>
      <c r="Q220" s="62"/>
      <c r="R220" s="59">
        <f aca="true" t="shared" si="23" ref="R220:X220">SUM(R5:R219)</f>
        <v>744.2</v>
      </c>
      <c r="S220" s="59">
        <f t="shared" si="23"/>
        <v>0</v>
      </c>
      <c r="T220" s="59">
        <f t="shared" si="23"/>
        <v>0</v>
      </c>
      <c r="U220" s="59">
        <f t="shared" si="23"/>
        <v>126.36</v>
      </c>
      <c r="V220" s="59">
        <f t="shared" si="23"/>
        <v>0</v>
      </c>
      <c r="W220" s="59">
        <f t="shared" si="23"/>
        <v>0</v>
      </c>
      <c r="X220" s="29">
        <f t="shared" si="23"/>
        <v>44600.16</v>
      </c>
      <c r="Y220" s="128"/>
    </row>
    <row r="221" spans="1:25" ht="12.75">
      <c r="A221" s="128"/>
      <c r="B221" s="128"/>
      <c r="C221" s="95"/>
      <c r="D221" s="49"/>
      <c r="E221" s="49"/>
      <c r="F221" s="63"/>
      <c r="G221" s="129"/>
      <c r="H221" s="129"/>
      <c r="I221" s="63"/>
      <c r="J221" s="129"/>
      <c r="K221" s="129"/>
      <c r="L221" s="49"/>
      <c r="M221" s="49"/>
      <c r="N221" s="64"/>
      <c r="O221" s="64"/>
      <c r="P221" s="64"/>
      <c r="Q221" s="64"/>
      <c r="R221" s="49"/>
      <c r="S221" s="49"/>
      <c r="T221" s="49"/>
      <c r="U221" s="49"/>
      <c r="V221" s="49"/>
      <c r="W221" s="129"/>
      <c r="X221" s="129"/>
      <c r="Y221" s="128"/>
    </row>
    <row r="222" spans="1:25" ht="12.75">
      <c r="A222" s="128"/>
      <c r="B222" s="128"/>
      <c r="C222" s="95"/>
      <c r="D222" s="49"/>
      <c r="E222" s="49"/>
      <c r="F222" s="63">
        <v>1685</v>
      </c>
      <c r="G222" s="129"/>
      <c r="H222" s="129"/>
      <c r="I222" s="63"/>
      <c r="J222" s="129"/>
      <c r="K222" s="129"/>
      <c r="L222" s="49"/>
      <c r="M222" s="49"/>
      <c r="N222" s="64"/>
      <c r="O222" s="64"/>
      <c r="P222" s="64"/>
      <c r="Q222" s="64"/>
      <c r="R222" s="49"/>
      <c r="S222" s="49"/>
      <c r="T222" s="49"/>
      <c r="U222" s="49"/>
      <c r="V222" s="49"/>
      <c r="W222" s="129"/>
      <c r="X222" s="129"/>
      <c r="Y222" s="128"/>
    </row>
    <row r="223" spans="1:25" ht="12.75">
      <c r="A223" s="128"/>
      <c r="B223" s="128"/>
      <c r="C223" s="95"/>
      <c r="D223" s="49"/>
      <c r="E223" s="49"/>
      <c r="F223" s="63">
        <v>6905</v>
      </c>
      <c r="G223" s="129"/>
      <c r="H223" s="129"/>
      <c r="I223" s="63"/>
      <c r="J223" s="129"/>
      <c r="K223" s="129"/>
      <c r="L223" s="49"/>
      <c r="M223" s="49"/>
      <c r="N223" s="64"/>
      <c r="O223" s="64"/>
      <c r="P223" s="64"/>
      <c r="Q223" s="64"/>
      <c r="R223" s="49"/>
      <c r="S223" s="49"/>
      <c r="T223" s="49"/>
      <c r="U223" s="49"/>
      <c r="V223" s="49"/>
      <c r="W223" s="129"/>
      <c r="X223" s="129"/>
      <c r="Y223" s="128"/>
    </row>
    <row r="224" spans="1:25" ht="12.75">
      <c r="A224" s="128"/>
      <c r="B224" s="128"/>
      <c r="C224" s="95"/>
      <c r="D224" s="49"/>
      <c r="E224" s="49"/>
      <c r="F224" s="63">
        <v>8594</v>
      </c>
      <c r="G224" s="129"/>
      <c r="H224" s="129"/>
      <c r="I224" s="63"/>
      <c r="J224" s="129"/>
      <c r="K224" s="129"/>
      <c r="L224" s="49"/>
      <c r="M224" s="49"/>
      <c r="N224" s="64"/>
      <c r="O224" s="64"/>
      <c r="P224" s="64"/>
      <c r="Q224" s="64"/>
      <c r="R224" s="49"/>
      <c r="S224" s="49"/>
      <c r="T224" s="49"/>
      <c r="U224" s="49"/>
      <c r="V224" s="49"/>
      <c r="W224" s="129"/>
      <c r="X224" s="129"/>
      <c r="Y224" s="128"/>
    </row>
    <row r="225" spans="2:25" ht="12.75">
      <c r="B225" s="130"/>
      <c r="F225" s="131"/>
      <c r="M225" s="132"/>
      <c r="N225" s="133"/>
      <c r="O225" s="133"/>
      <c r="P225" s="133"/>
      <c r="W225" s="30"/>
      <c r="Y225" s="130"/>
    </row>
    <row r="226" spans="2:25" ht="12.75">
      <c r="B226" s="130"/>
      <c r="C226" s="77" t="s">
        <v>317</v>
      </c>
      <c r="F226" s="134">
        <f>SUM(F220:F225)</f>
        <v>178243</v>
      </c>
      <c r="M226" s="132"/>
      <c r="N226" s="133"/>
      <c r="O226" s="133"/>
      <c r="P226" s="133"/>
      <c r="W226" s="30"/>
      <c r="X226" s="135"/>
      <c r="Y226" s="130"/>
    </row>
    <row r="227" spans="2:25" ht="12.75">
      <c r="B227" s="130"/>
      <c r="F227" s="131"/>
      <c r="M227" s="132"/>
      <c r="N227" s="133"/>
      <c r="O227" s="133"/>
      <c r="P227" s="133"/>
      <c r="W227" s="30"/>
      <c r="Y227" s="130"/>
    </row>
    <row r="228" spans="2:25" ht="12.75">
      <c r="B228" s="136"/>
      <c r="F228" s="131"/>
      <c r="M228" s="132"/>
      <c r="N228" s="133"/>
      <c r="O228" s="133"/>
      <c r="P228" s="133"/>
      <c r="W228" s="30"/>
      <c r="Y228" s="130"/>
    </row>
    <row r="229" spans="2:25" ht="12.75">
      <c r="B229" s="136"/>
      <c r="F229" s="131"/>
      <c r="M229" s="132"/>
      <c r="N229" s="133"/>
      <c r="O229" s="133"/>
      <c r="P229" s="133"/>
      <c r="W229" s="30"/>
      <c r="Y229" s="130"/>
    </row>
    <row r="230" spans="2:25" ht="12.75">
      <c r="B230" s="136"/>
      <c r="F230" s="131"/>
      <c r="M230" s="132"/>
      <c r="N230" s="133"/>
      <c r="O230" s="133"/>
      <c r="P230" s="133"/>
      <c r="W230" s="30"/>
      <c r="Y230" s="130"/>
    </row>
    <row r="231" spans="2:25" ht="12.75">
      <c r="B231" s="136"/>
      <c r="F231" s="131"/>
      <c r="M231" s="132"/>
      <c r="W231" s="30"/>
      <c r="Y231" s="130"/>
    </row>
    <row r="232" spans="2:25" ht="12.75">
      <c r="B232" s="136"/>
      <c r="F232" s="131"/>
      <c r="M232" s="132"/>
      <c r="W232" s="30"/>
      <c r="Y232" s="130"/>
    </row>
    <row r="233" spans="2:25" ht="12.75">
      <c r="B233" s="136"/>
      <c r="F233" s="131"/>
      <c r="M233" s="132"/>
      <c r="W233" s="30"/>
      <c r="Y233" s="130"/>
    </row>
    <row r="234" spans="2:25" ht="12.75">
      <c r="B234" s="136"/>
      <c r="F234" s="131"/>
      <c r="M234" s="132"/>
      <c r="W234" s="30"/>
      <c r="Y234" s="130"/>
    </row>
    <row r="235" spans="2:25" ht="12.75">
      <c r="B235" s="136"/>
      <c r="F235" s="131"/>
      <c r="M235" s="132"/>
      <c r="W235" s="30"/>
      <c r="Y235" s="130"/>
    </row>
    <row r="236" spans="2:25" ht="12.75">
      <c r="B236" s="130"/>
      <c r="F236" s="131"/>
      <c r="M236" s="132"/>
      <c r="W236" s="30"/>
      <c r="Y236" s="130"/>
    </row>
  </sheetData>
  <sheetProtection/>
  <mergeCells count="2">
    <mergeCell ref="N2:Q2"/>
    <mergeCell ref="R2:V2"/>
  </mergeCells>
  <printOptions/>
  <pageMargins left="0.7" right="0.7" top="0.75" bottom="0.75" header="0.3" footer="0.3"/>
  <pageSetup fitToHeight="1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Stanislaus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Filgas</dc:creator>
  <cp:keywords/>
  <dc:description/>
  <cp:lastModifiedBy>Todd Filgas</cp:lastModifiedBy>
  <cp:lastPrinted>2009-11-12T20:34:51Z</cp:lastPrinted>
  <dcterms:created xsi:type="dcterms:W3CDTF">2009-11-12T20:18:03Z</dcterms:created>
  <dcterms:modified xsi:type="dcterms:W3CDTF">2009-11-12T20:35:39Z</dcterms:modified>
  <cp:category/>
  <cp:version/>
  <cp:contentType/>
  <cp:contentStatus/>
</cp:coreProperties>
</file>